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1. melléklet" sheetId="1" r:id="rId1"/>
    <sheet name="2. melléklet" sheetId="2" r:id="rId2"/>
    <sheet name="3. melléklet" sheetId="3" r:id="rId3"/>
    <sheet name="6. mellékle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<sst xmlns="http://schemas.openxmlformats.org/spreadsheetml/2006/main" count="333" uniqueCount="311">
  <si>
    <t>Hosszú lejáratú hitel kamata</t>
  </si>
  <si>
    <t>1. számú melléklet</t>
  </si>
  <si>
    <t>ezer forintban</t>
  </si>
  <si>
    <t>- rendszeres sz.j.</t>
  </si>
  <si>
    <t>- nem rendszeres sz.j.</t>
  </si>
  <si>
    <t>- külső személyi j.</t>
  </si>
  <si>
    <t>- egészségügyi hj</t>
  </si>
  <si>
    <t>- készletbeszerzés</t>
  </si>
  <si>
    <t>- kommunikációs szolg.</t>
  </si>
  <si>
    <t>- ÁFA</t>
  </si>
  <si>
    <t>A kiadási jogcímek részletezése</t>
  </si>
  <si>
    <t xml:space="preserve">- egyéb dologi kiadás </t>
  </si>
  <si>
    <t>Hövej Község Önkormányzata Képviselő-testület</t>
  </si>
  <si>
    <t>2. számú melléklet</t>
  </si>
  <si>
    <t>- gépjárműadó</t>
  </si>
  <si>
    <t>A bevételi jogcímek részletezése</t>
  </si>
  <si>
    <t>- pénzügyi szolgáltatások (bankköltség)</t>
  </si>
  <si>
    <t>- díjak, egyéb befiz. (biztosítás)</t>
  </si>
  <si>
    <t>- kiküldetési, reprezentációs k., reklám költség</t>
  </si>
  <si>
    <t>Eredeti EI</t>
  </si>
  <si>
    <t>- különféle szolgáltatási kiadások</t>
  </si>
  <si>
    <t>- működési célú kamatkiadások</t>
  </si>
  <si>
    <t>Felhalmozási és tőke jellegű bevétel</t>
  </si>
  <si>
    <t>KIADÁSOK</t>
  </si>
  <si>
    <t>Személyi juttatások</t>
  </si>
  <si>
    <t>BEVÉTELEK</t>
  </si>
  <si>
    <t>Támogatásértékű működési bevétel</t>
  </si>
  <si>
    <t>HÖVEJ KÖZSÉG ÖNKORMÁNYZATA</t>
  </si>
  <si>
    <t>KÉPVISELŐ TESTÜLET</t>
  </si>
  <si>
    <t>MŰKÖDÉSI ÉS FELHALMOZÁSI CÉLÚ BEVÉTELI ÉS KIADÁSI ELŐIRÁNYZATOK</t>
  </si>
  <si>
    <t>3. számú melléklet</t>
  </si>
  <si>
    <t>ezer Ft-ban</t>
  </si>
  <si>
    <t>Működést szolgáló bevétel</t>
  </si>
  <si>
    <t>Működési kiadások</t>
  </si>
  <si>
    <t>Intézményi működési bevételek</t>
  </si>
  <si>
    <t>Munkaadókat terhelő járulékok</t>
  </si>
  <si>
    <t>Dologi jellegű és egyéb folyó kiadások</t>
  </si>
  <si>
    <t>Társadalom és szociálpolitikai juttatások</t>
  </si>
  <si>
    <t>Gépjárműadó</t>
  </si>
  <si>
    <t>Működési bevételek összesen</t>
  </si>
  <si>
    <t>Működési kiadások összesen</t>
  </si>
  <si>
    <t>Felhalmozást szolg.bevétel</t>
  </si>
  <si>
    <t>Fejlesztési céltartalék</t>
  </si>
  <si>
    <t>Felhalmozási bevételek összesen</t>
  </si>
  <si>
    <t>Felhalmozási kiadások összesen</t>
  </si>
  <si>
    <t>Tárgyévi költségvetési bevételek</t>
  </si>
  <si>
    <t>Tárgyévi kölstégvetési kiadások</t>
  </si>
  <si>
    <t>pénzforgalom nélküli bevétel (előző évi pénzmaradvány)</t>
  </si>
  <si>
    <t>- likvid hitel (működési célú)</t>
  </si>
  <si>
    <t>szolgáló előző évi pénzmaradvány igénybevétele</t>
  </si>
  <si>
    <t xml:space="preserve">-  Költségvetési hiány belső finanszíroszására szolgáló </t>
  </si>
  <si>
    <t>-  Költségvetési hiány külső finansízrozsásra szolgáló</t>
  </si>
  <si>
    <t xml:space="preserve">-  Ebből a költségvetési hiány belső finanszírozására </t>
  </si>
  <si>
    <t>-  Költségvetési hiány külső finanszírozására szolgáló</t>
  </si>
  <si>
    <t>finansízrozási műveletek bevételei:</t>
  </si>
  <si>
    <t>-  működési célú</t>
  </si>
  <si>
    <t>-  felhalmozási célú</t>
  </si>
  <si>
    <t>- fehalmozási célú hitel</t>
  </si>
  <si>
    <t>hosszú lejáratú hitel törlesztése:</t>
  </si>
  <si>
    <t>Költségvetési bevételek összesen:</t>
  </si>
  <si>
    <t>Költségvetési kiadások összesen:</t>
  </si>
  <si>
    <t>BEVÉTELEK MINDÖSSZESEN</t>
  </si>
  <si>
    <t>KIADÁSOK MINDÖSSZESEN</t>
  </si>
  <si>
    <t>1./ Személyi jellegű kiadások</t>
  </si>
  <si>
    <t>2./ Munkaadót terhelő járulékok</t>
  </si>
  <si>
    <t>KÖLTSÉGVETÉSI BEVÉTELEK ÉS KIADÁSOK EGYENLEGE:</t>
  </si>
  <si>
    <t>FINANSZÍROZÁSI CÉLÚ BEVÉTELEK ÉS KIADÁSOK EGYENLEGE</t>
  </si>
  <si>
    <t>Finanszírozási műveletek egyenlege:</t>
  </si>
  <si>
    <t>- magánszemélyek kommunális adója</t>
  </si>
  <si>
    <t xml:space="preserve">- pótlék, bírság </t>
  </si>
  <si>
    <t xml:space="preserve">1./ Működési bevételek </t>
  </si>
  <si>
    <t>- közhatalmi bevételek (igazgatási szolg.díj, bírság)</t>
  </si>
  <si>
    <t>- egyéb sajátos működési bevétel (bérleti díj, túlszámlázás visszatérülés)</t>
  </si>
  <si>
    <t>- működési célú kamatbevételek</t>
  </si>
  <si>
    <t xml:space="preserve">2./ Önkormányzatok sajátos működési bevételei </t>
  </si>
  <si>
    <t xml:space="preserve"> Illetékek</t>
  </si>
  <si>
    <t xml:space="preserve"> Helyi adók</t>
  </si>
  <si>
    <t>- állandó jelleggel végzett iparűzési adó</t>
  </si>
  <si>
    <t xml:space="preserve"> Átengedett központi adók</t>
  </si>
  <si>
    <t xml:space="preserve"> Bírságok, pótlékok és egyéb sajátos bevételek</t>
  </si>
  <si>
    <t xml:space="preserve">3./ Működési támogatások </t>
  </si>
  <si>
    <t xml:space="preserve"> Normatív támogatások</t>
  </si>
  <si>
    <t xml:space="preserve"> Központosított előirányzatok működési célú</t>
  </si>
  <si>
    <t xml:space="preserve"> Normatív kötött felhasználású támogatások</t>
  </si>
  <si>
    <t>- egyes szociális feladatok kiegészítő támogatás</t>
  </si>
  <si>
    <t>4./ Egyéb működési bevételek</t>
  </si>
  <si>
    <t xml:space="preserve"> Támogatás értékű működési bevételek összesen</t>
  </si>
  <si>
    <t>-fejezeti kezelésű előirányzattól</t>
  </si>
  <si>
    <t>-elkülönített állami pénzalaptól</t>
  </si>
  <si>
    <t xml:space="preserve"> Működési célú pénzeszköz átvétel államháztartáson kívülről</t>
  </si>
  <si>
    <t>5. MŰKÖDÉSI CÉLÚ BEVÉTELEK ÖSSZ. (1+….+4)</t>
  </si>
  <si>
    <t>6./ Felhalmozási és tőke jellegű bevételek</t>
  </si>
  <si>
    <t xml:space="preserve"> Tárgyi eszközök, immateriális javak értékesítése</t>
  </si>
  <si>
    <t xml:space="preserve"> Önkormányzatok sajátos felhalmozsái és tőke jellegű bevételei</t>
  </si>
  <si>
    <t>7./ Felhalmozási támogatások</t>
  </si>
  <si>
    <t xml:space="preserve"> Központosított előirányzatokból felhalmozási célúak</t>
  </si>
  <si>
    <t xml:space="preserve"> Fejlesztési célú támogatások</t>
  </si>
  <si>
    <t>8./ Egyéb felhalmozási bevételek</t>
  </si>
  <si>
    <t xml:space="preserve"> Felhalmozási célú pánzeszköz átvétel államháztartáson kívülről</t>
  </si>
  <si>
    <t>9. FELHALMOZÁSI CÉLÚ BEVÉTELEK ÖSSZ. (1+….+3)</t>
  </si>
  <si>
    <t>10. TÁMOG. KÖLCSÖNÖK VISSZATÉRÜLÉSE, IGÉNYBEV.</t>
  </si>
  <si>
    <t>11. KÖLTSÉGVETÉSI BEVÉTELEK ÖSSZESEN (5+9+10)</t>
  </si>
  <si>
    <t>12./ Előző évi pénzmaradvány igénybevétele</t>
  </si>
  <si>
    <t>BEVÉTEL ÖSSZESEN (11+13+14)</t>
  </si>
  <si>
    <t>- építményadó</t>
  </si>
  <si>
    <t>- telekadó</t>
  </si>
  <si>
    <t>- talajterhelési díj</t>
  </si>
  <si>
    <t xml:space="preserve"> Üzemeltetésből, koncesszióból származó bevétel</t>
  </si>
  <si>
    <t>- szociálsi hozzájárulási adó</t>
  </si>
  <si>
    <t>3./ Dologi és egyéb folyó kiadások</t>
  </si>
  <si>
    <t>4./ Egyéb működési kiadások</t>
  </si>
  <si>
    <t>- Működési célú pénzeszközátadás államháztartáson kívülre</t>
  </si>
  <si>
    <t>5./ Önkormányzat által folyósított ellátások, segélyek</t>
  </si>
  <si>
    <t>6. MŰKÖD.C.KIADÁSOK ÖSSZ. (1+…+5)</t>
  </si>
  <si>
    <t>7./ Beruházási kiadások ÁFÁ-val</t>
  </si>
  <si>
    <t>9./ Egyéb felhalmozási kiadások</t>
  </si>
  <si>
    <t xml:space="preserve"> Támogatásértékű felhalmozási kiadások</t>
  </si>
  <si>
    <t xml:space="preserve"> Felhalmozási célú pénzeszközátadás államháztartáson kívülre</t>
  </si>
  <si>
    <t>- lakáshoz jutási támogatás</t>
  </si>
  <si>
    <t>KIADÁS ÖSSZESEN (13+16+17):</t>
  </si>
  <si>
    <t>- beruházás ÁFA</t>
  </si>
  <si>
    <t>8./ Felhalmozási kiadások ÁFÁ-val</t>
  </si>
  <si>
    <r>
      <t xml:space="preserve">- beruh.célú egyéb pe. átadás egyéb vállalatnak </t>
    </r>
    <r>
      <rPr>
        <sz val="6"/>
        <rFont val="Arial CE"/>
        <family val="0"/>
      </rPr>
      <t>(közvilágítás fejl., Pannon-Víz)</t>
    </r>
  </si>
  <si>
    <t>10./ Hosszú lejáratú hitel kamata</t>
  </si>
  <si>
    <t>11. FELHALM.C.KIADÁS ÖSSZ. (1+…+3)</t>
  </si>
  <si>
    <t>12./ Működési célú támogatási kölcsön nyújtása</t>
  </si>
  <si>
    <t>13. TÁMOGATÁSI KÖLCSÖNÖK NYÚJTÁSA, TÖRLESZTÉSE</t>
  </si>
  <si>
    <t>18./ Rövid lejáratú működési hitel törlesztése</t>
  </si>
  <si>
    <t>19./ Non-profit szervezettől felvett rövid lej.hitel törlesztése</t>
  </si>
  <si>
    <t>20./ Fejlesztési hitel törlesztése pénzügyi vállalkozásoknak</t>
  </si>
  <si>
    <t>21. FINANSZÍROZÁSI KIADÁSOK ÖSSZESEN</t>
  </si>
  <si>
    <t>Finanszírozási célú műveletek kiadásai (21. sor):</t>
  </si>
  <si>
    <t>Helyi adók</t>
  </si>
  <si>
    <t>Bírásg, pótlék és egyéb sajátos bev.</t>
  </si>
  <si>
    <t>Normatív támogatások</t>
  </si>
  <si>
    <t>Normatív kötött felhasználású támogatások</t>
  </si>
  <si>
    <t>Felhalmozási támogatások</t>
  </si>
  <si>
    <t>Támogatás értékű felhalmozási bevét.</t>
  </si>
  <si>
    <t>Egyéb működési kiadások</t>
  </si>
  <si>
    <t>Műköési célú támogatási kölcsön nyújtása</t>
  </si>
  <si>
    <t>Működési céltartalék</t>
  </si>
  <si>
    <t xml:space="preserve">Beruházási kiadások </t>
  </si>
  <si>
    <t>Beruházás ÁFA</t>
  </si>
  <si>
    <t>Felhalmozási kiadások</t>
  </si>
  <si>
    <t>Felhalmozási ÁFA</t>
  </si>
  <si>
    <t>Felhalmozási célú pe.átadás ÁH kívülre</t>
  </si>
  <si>
    <t>1.</t>
  </si>
  <si>
    <t>2.</t>
  </si>
  <si>
    <t>3.</t>
  </si>
  <si>
    <t>4.</t>
  </si>
  <si>
    <t>5.</t>
  </si>
  <si>
    <t>6.</t>
  </si>
  <si>
    <t>7.</t>
  </si>
  <si>
    <t>HÖVEJ KÖZSÉG ÖNKORMÁNYZATA KÉPVISELŐ-TESTÜLETÉNEK</t>
  </si>
  <si>
    <t>adatok ezer Ft-ban</t>
  </si>
  <si>
    <t>Sorsz.</t>
  </si>
  <si>
    <t>Szakfeladat</t>
  </si>
  <si>
    <t>KIADÁS</t>
  </si>
  <si>
    <t>BEVÉTEL</t>
  </si>
  <si>
    <t>Foglalk.fő</t>
  </si>
  <si>
    <t>Száma</t>
  </si>
  <si>
    <t>Neve</t>
  </si>
  <si>
    <t>EREDEITI EI</t>
  </si>
  <si>
    <t>Nem lakóingatlan bérbeadása, üzemetetés</t>
  </si>
  <si>
    <t>841112-1</t>
  </si>
  <si>
    <t>Önkormányzati jogalkotás</t>
  </si>
  <si>
    <t>841402-1</t>
  </si>
  <si>
    <t>Közvilágítási feladatok</t>
  </si>
  <si>
    <t>841403-1</t>
  </si>
  <si>
    <t>Város-, és községgazdálkodási szolg.</t>
  </si>
  <si>
    <t>841901-1</t>
  </si>
  <si>
    <t>Önkormányzatok elszámolásai</t>
  </si>
  <si>
    <t xml:space="preserve"> </t>
  </si>
  <si>
    <t>8.</t>
  </si>
  <si>
    <t>841906-9</t>
  </si>
  <si>
    <t>Finanszírozási múveletek</t>
  </si>
  <si>
    <t>9.</t>
  </si>
  <si>
    <t>842543-1</t>
  </si>
  <si>
    <t>Katasztrófavédelmi helyreállítási tevék.</t>
  </si>
  <si>
    <t>10.</t>
  </si>
  <si>
    <t>851011-6</t>
  </si>
  <si>
    <t>Óvodai nevelés, ellátás</t>
  </si>
  <si>
    <t>11.</t>
  </si>
  <si>
    <t>Háziorvosi alapellátás</t>
  </si>
  <si>
    <t>12.</t>
  </si>
  <si>
    <t>882111-1</t>
  </si>
  <si>
    <t>13.</t>
  </si>
  <si>
    <t>882113-1</t>
  </si>
  <si>
    <t>Lakásfenntartási támog. normatív</t>
  </si>
  <si>
    <t>14.</t>
  </si>
  <si>
    <t>15.</t>
  </si>
  <si>
    <t>882117-1</t>
  </si>
  <si>
    <t>Rendszeres gyerm.véd. pénzbeli ellátás</t>
  </si>
  <si>
    <t>16.</t>
  </si>
  <si>
    <t>882122-1</t>
  </si>
  <si>
    <t>Átmeneti segély</t>
  </si>
  <si>
    <t>17.</t>
  </si>
  <si>
    <t>882123-1</t>
  </si>
  <si>
    <t>Temetési segély</t>
  </si>
  <si>
    <t>18.</t>
  </si>
  <si>
    <t>882129-1</t>
  </si>
  <si>
    <t>Egyéb önkormányzati eseti pénzbeli elltások</t>
  </si>
  <si>
    <t>19.</t>
  </si>
  <si>
    <t>882202-1</t>
  </si>
  <si>
    <t>Közgyógyellátás</t>
  </si>
  <si>
    <t>20.</t>
  </si>
  <si>
    <t>889102-1</t>
  </si>
  <si>
    <t>Családi napközi</t>
  </si>
  <si>
    <t>21.</t>
  </si>
  <si>
    <t>889928-1</t>
  </si>
  <si>
    <t>Falugondnoki szolgálat</t>
  </si>
  <si>
    <t>22.</t>
  </si>
  <si>
    <t>Önkorm.által nyújtott lakástámogatás</t>
  </si>
  <si>
    <t>23.</t>
  </si>
  <si>
    <t>890441-1</t>
  </si>
  <si>
    <t>Rövid időtartamú közfoglalkoztatás</t>
  </si>
  <si>
    <t>24.</t>
  </si>
  <si>
    <t>25.</t>
  </si>
  <si>
    <t>910123-6</t>
  </si>
  <si>
    <t>Könyvtári szolgáltatások</t>
  </si>
  <si>
    <t>26.</t>
  </si>
  <si>
    <t>910501-1</t>
  </si>
  <si>
    <t>Közművelődiési tevék. és támogatások</t>
  </si>
  <si>
    <t>27.</t>
  </si>
  <si>
    <t>910502-1</t>
  </si>
  <si>
    <t>Közművelődési intézm., közösségi színterek</t>
  </si>
  <si>
    <t>28.</t>
  </si>
  <si>
    <t>29.</t>
  </si>
  <si>
    <t>960302-1</t>
  </si>
  <si>
    <t>Köztemető-fenntartás és működtetés</t>
  </si>
  <si>
    <t>30.</t>
  </si>
  <si>
    <t>Szakfeladat nélküli pénzfogalom (likvid hitel)</t>
  </si>
  <si>
    <t>Összesen:</t>
  </si>
  <si>
    <t>14./ Működési céltartalék</t>
  </si>
  <si>
    <t>15./ Fejlesztési céltartalék</t>
  </si>
  <si>
    <t>17. KÖLSTÉGVETÉSI KIADÁSOK ÖSSZ. (6+10+12)</t>
  </si>
  <si>
    <t>16. TARTALÉKOK ÖSSZ. (14+15)</t>
  </si>
  <si>
    <t>13./ Forgatási célú finanszírozási műveletek (likvid hitel)</t>
  </si>
  <si>
    <t>14. FINANSZÍROZÁSI BEVÉTELEK ÖSSZESEN</t>
  </si>
  <si>
    <t>Költségvetési kiadások (17.sor)</t>
  </si>
  <si>
    <t>Finanszíriozási célú műveletek bevételei (14. sor):</t>
  </si>
  <si>
    <t>Költségvetési bevételek (11. sor)</t>
  </si>
  <si>
    <t>Ered.</t>
  </si>
  <si>
    <t>680002-1</t>
  </si>
  <si>
    <t>Aktív korúak ellátása</t>
  </si>
  <si>
    <t>- központosított támogatás működési célú</t>
  </si>
  <si>
    <t>- egyéb felhalmozási bevételek</t>
  </si>
  <si>
    <t>- munkaadót terhelő egyéb járulék</t>
  </si>
  <si>
    <t xml:space="preserve">- Támogatás értékű működési kiadás </t>
  </si>
  <si>
    <t>Támogatásértékű felhalmozási kiadás</t>
  </si>
  <si>
    <t>811000-1</t>
  </si>
  <si>
    <t>Építményüzemeltetés</t>
  </si>
  <si>
    <t>813000-1</t>
  </si>
  <si>
    <t>Zöldterület-kezelés</t>
  </si>
  <si>
    <t>841383-6</t>
  </si>
  <si>
    <t>Területfejlesztés és terül.rend.helyi feladatok</t>
  </si>
  <si>
    <t>841402-5</t>
  </si>
  <si>
    <t>841403-5</t>
  </si>
  <si>
    <t>841403-6</t>
  </si>
  <si>
    <t>862101-1</t>
  </si>
  <si>
    <t>882117-6</t>
  </si>
  <si>
    <t>882129-6</t>
  </si>
  <si>
    <t>889928-5</t>
  </si>
  <si>
    <t>31.</t>
  </si>
  <si>
    <t>889942-5</t>
  </si>
  <si>
    <t>32.</t>
  </si>
  <si>
    <t>33.</t>
  </si>
  <si>
    <t>890441-6</t>
  </si>
  <si>
    <t>34.</t>
  </si>
  <si>
    <t>890442-1</t>
  </si>
  <si>
    <t>Foglalk.helyettesítő tám.jogosult.közfoglalk.</t>
  </si>
  <si>
    <t>35.</t>
  </si>
  <si>
    <t>890442-6</t>
  </si>
  <si>
    <t>36.</t>
  </si>
  <si>
    <t>910123-1</t>
  </si>
  <si>
    <t>37.</t>
  </si>
  <si>
    <t>38.</t>
  </si>
  <si>
    <t>39.</t>
  </si>
  <si>
    <t>40.</t>
  </si>
  <si>
    <t>949900-1</t>
  </si>
  <si>
    <t>M.n.s. egyéb közösségi, társadalmi tevék.</t>
  </si>
  <si>
    <t>41.</t>
  </si>
  <si>
    <t>949900-5</t>
  </si>
  <si>
    <t xml:space="preserve"> '- egyéb vállalkozástól</t>
  </si>
  <si>
    <t xml:space="preserve"> '- pénzügyi vállalkozástól</t>
  </si>
  <si>
    <t>Működési célú pénzeszk.átvétel ÁH-on kívülről</t>
  </si>
  <si>
    <t>852021-6</t>
  </si>
  <si>
    <t>- egyéb központi támogatás (kompenzáció, adósságkonszolidáció)</t>
  </si>
  <si>
    <t>Költségvetési hiány / többlet</t>
  </si>
  <si>
    <r>
      <t xml:space="preserve">- inztém. működéshez kapcs. egyéb saj. bev. </t>
    </r>
    <r>
      <rPr>
        <sz val="7"/>
        <rFont val="Arial CE"/>
        <family val="0"/>
      </rPr>
      <t>(készl. ért.)</t>
    </r>
  </si>
  <si>
    <t xml:space="preserve"> Támotgatás értékű felhalmozási bevételek </t>
  </si>
  <si>
    <t>- önkormányzat működésének támogatása</t>
  </si>
  <si>
    <t>- egyéb kötelező önkormányzati feladat támgoatása</t>
  </si>
  <si>
    <t>- szociális és gyermekjóléti feladatok támogatása</t>
  </si>
  <si>
    <t>- könyvtár támogatás</t>
  </si>
  <si>
    <t xml:space="preserve">- helyi önkormányzatoktól </t>
  </si>
  <si>
    <t xml:space="preserve">-többcélú kitsérségi társulástól </t>
  </si>
  <si>
    <t xml:space="preserve">- szellemi termékek vásárlása </t>
  </si>
  <si>
    <t xml:space="preserve">- egyéb építmények vásárlás, létesítése </t>
  </si>
  <si>
    <t>KÖLTSÉGVETÉSI HIÁNY BELSŐ FINANSZÍROZÁSA</t>
  </si>
  <si>
    <t>Előző évi pénzmaradvány igénybevétele (12. sor)</t>
  </si>
  <si>
    <t>Költségvetési hiány belső finanszírozásának egyenlege</t>
  </si>
  <si>
    <t>2013.</t>
  </si>
  <si>
    <t>2013. évre</t>
  </si>
  <si>
    <t>Ált.iskolai tanulók nappali rendsz.nev.oktat.</t>
  </si>
  <si>
    <t>6. melléklet</t>
  </si>
  <si>
    <t>Módos. I</t>
  </si>
  <si>
    <t>MÓDOS. EI</t>
  </si>
  <si>
    <t>Módos. I.</t>
  </si>
  <si>
    <t>Módos. EI</t>
  </si>
  <si>
    <t>KÖLTSÉGVETÉSI ELŐIRÁNYZATA SZAKFELADATONKÉNT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</si>
</sst>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\ #,###__"/>
    <numFmt numFmtId="166" formatCode="#,###"/>
    <numFmt numFmtId="167" formatCode="#,##0_ ;\-#,##0\ "/>
    <numFmt numFmtId="168" formatCode="_-* #,##0\ _F_t_-;\-* #,##0\ _F_t_-;_-* &quot;-&quot;??\ _F_t_-;_-@_-"/>
    <numFmt numFmtId="169" formatCode="#,##0.0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4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u val="single"/>
      <sz val="12"/>
      <name val="Arial CE"/>
      <family val="0"/>
    </font>
    <font>
      <b/>
      <i/>
      <u val="single"/>
      <sz val="13"/>
      <name val="Arial CE"/>
      <family val="0"/>
    </font>
    <font>
      <b/>
      <i/>
      <sz val="13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sz val="8.5"/>
      <name val="Arial CE"/>
      <family val="0"/>
    </font>
    <font>
      <sz val="8.5"/>
      <name val="Arial CE"/>
      <family val="0"/>
    </font>
    <font>
      <sz val="6"/>
      <name val="Arial CE"/>
      <family val="0"/>
    </font>
    <font>
      <sz val="8"/>
      <color indexed="10"/>
      <name val="Arial CE"/>
      <family val="0"/>
    </font>
    <font>
      <b/>
      <sz val="16"/>
      <name val="Arial CE"/>
      <family val="0"/>
    </font>
    <font>
      <sz val="18"/>
      <name val="Arial CE"/>
      <family val="0"/>
    </font>
    <font>
      <b/>
      <i/>
      <u val="single"/>
      <sz val="10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 quotePrefix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14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9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6" fillId="35" borderId="10" xfId="0" applyFont="1" applyFill="1" applyBorder="1" applyAlignment="1">
      <alignment/>
    </xf>
    <xf numFmtId="3" fontId="16" fillId="35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6" fontId="18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 quotePrefix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 quotePrefix="1">
      <alignment/>
    </xf>
    <xf numFmtId="0" fontId="23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10" fillId="0" borderId="10" xfId="0" applyNumberFormat="1" applyFont="1" applyBorder="1" applyAlignment="1">
      <alignment/>
    </xf>
    <xf numFmtId="0" fontId="18" fillId="0" borderId="10" xfId="0" applyFont="1" applyBorder="1" applyAlignment="1" quotePrefix="1">
      <alignment/>
    </xf>
    <xf numFmtId="0" fontId="0" fillId="19" borderId="10" xfId="0" applyFill="1" applyBorder="1" applyAlignment="1">
      <alignment horizontal="center"/>
    </xf>
    <xf numFmtId="0" fontId="1" fillId="19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19" borderId="11" xfId="0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 quotePrefix="1">
      <alignment horizontal="right" vertical="center"/>
    </xf>
    <xf numFmtId="3" fontId="0" fillId="0" borderId="0" xfId="0" applyNumberFormat="1" applyBorder="1" applyAlignment="1" quotePrefix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15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19" borderId="15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~1\AppData\Local\Temp\H&#214;VEJ_KLTSV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680002-1; 841112-1"/>
      <sheetName val="811000-1; 813000-1"/>
      <sheetName val="841402-1; 841402-5"/>
      <sheetName val="841403-1"/>
      <sheetName val="841403-5; 841403-6"/>
      <sheetName val="841901-9"/>
      <sheetName val="841906-9; 842543-1"/>
      <sheetName val="851011-6; 852021-6;  862101-1"/>
      <sheetName val="882111-1; 882113-1"/>
      <sheetName val="882117-1,6; 882122-1; 882123-1"/>
      <sheetName val="882129-1,6; 882202-1; 889942-5"/>
      <sheetName val="889102-1"/>
      <sheetName val="889928-1;889928-5"/>
      <sheetName val="890441-1,6; 890442-1,6"/>
      <sheetName val="910123-1,6"/>
      <sheetName val="910501-1 "/>
      <sheetName val="910502-1"/>
      <sheetName val="949900-1; 960302-1 "/>
      <sheetName val="Szakf.nélk.pénzf."/>
    </sheetNames>
    <sheetDataSet>
      <sheetData sheetId="1">
        <row r="12">
          <cell r="H12">
            <v>300</v>
          </cell>
        </row>
        <row r="29">
          <cell r="H29">
            <v>3684</v>
          </cell>
        </row>
      </sheetData>
      <sheetData sheetId="2">
        <row r="14">
          <cell r="H14">
            <v>18</v>
          </cell>
        </row>
        <row r="34">
          <cell r="H34">
            <v>292</v>
          </cell>
        </row>
      </sheetData>
      <sheetData sheetId="3">
        <row r="14">
          <cell r="H14">
            <v>762</v>
          </cell>
        </row>
        <row r="30">
          <cell r="H30">
            <v>300</v>
          </cell>
        </row>
      </sheetData>
      <sheetData sheetId="4">
        <row r="43">
          <cell r="H43">
            <v>9629</v>
          </cell>
          <cell r="I43">
            <v>-680</v>
          </cell>
        </row>
        <row r="60">
          <cell r="H60">
            <v>7720</v>
          </cell>
        </row>
      </sheetData>
      <sheetData sheetId="5">
        <row r="15">
          <cell r="H15">
            <v>1833</v>
          </cell>
        </row>
        <row r="24">
          <cell r="H24">
            <v>0</v>
          </cell>
        </row>
        <row r="42">
          <cell r="H42">
            <v>5055</v>
          </cell>
        </row>
        <row r="51">
          <cell r="H51">
            <v>0</v>
          </cell>
        </row>
      </sheetData>
      <sheetData sheetId="6">
        <row r="30">
          <cell r="H30">
            <v>23408</v>
          </cell>
        </row>
      </sheetData>
      <sheetData sheetId="7">
        <row r="17">
          <cell r="H17">
            <v>740</v>
          </cell>
        </row>
        <row r="30">
          <cell r="H30">
            <v>0</v>
          </cell>
        </row>
        <row r="46">
          <cell r="H46">
            <v>200</v>
          </cell>
        </row>
      </sheetData>
      <sheetData sheetId="8">
        <row r="12">
          <cell r="H12">
            <v>260</v>
          </cell>
        </row>
        <row r="30">
          <cell r="H30">
            <v>56</v>
          </cell>
        </row>
        <row r="51">
          <cell r="H51">
            <v>115</v>
          </cell>
        </row>
      </sheetData>
      <sheetData sheetId="9">
        <row r="13">
          <cell r="H13">
            <v>274</v>
          </cell>
        </row>
        <row r="31">
          <cell r="H31">
            <v>250</v>
          </cell>
        </row>
      </sheetData>
      <sheetData sheetId="10">
        <row r="13">
          <cell r="H13">
            <v>110</v>
          </cell>
        </row>
        <row r="31">
          <cell r="H31">
            <v>110</v>
          </cell>
        </row>
        <row r="47">
          <cell r="H47">
            <v>100</v>
          </cell>
        </row>
        <row r="62">
          <cell r="H62">
            <v>70</v>
          </cell>
        </row>
      </sheetData>
      <sheetData sheetId="11">
        <row r="13">
          <cell r="H13">
            <v>90</v>
          </cell>
        </row>
        <row r="29">
          <cell r="H29">
            <v>0</v>
          </cell>
        </row>
        <row r="44">
          <cell r="H44">
            <v>150</v>
          </cell>
        </row>
        <row r="60">
          <cell r="H60">
            <v>0</v>
          </cell>
        </row>
      </sheetData>
      <sheetData sheetId="12">
        <row r="29">
          <cell r="H29">
            <v>2210</v>
          </cell>
        </row>
        <row r="40">
          <cell r="H40">
            <v>160</v>
          </cell>
        </row>
      </sheetData>
      <sheetData sheetId="13">
        <row r="28">
          <cell r="H28">
            <v>2900</v>
          </cell>
        </row>
        <row r="39">
          <cell r="H39">
            <v>90</v>
          </cell>
        </row>
        <row r="55">
          <cell r="H55">
            <v>20</v>
          </cell>
        </row>
      </sheetData>
      <sheetData sheetId="14">
        <row r="14">
          <cell r="H14">
            <v>0</v>
          </cell>
        </row>
        <row r="28">
          <cell r="H28">
            <v>0</v>
          </cell>
        </row>
        <row r="45">
          <cell r="H45">
            <v>1245</v>
          </cell>
        </row>
        <row r="59">
          <cell r="H59">
            <v>759</v>
          </cell>
        </row>
      </sheetData>
      <sheetData sheetId="15">
        <row r="21">
          <cell r="G21">
            <v>597</v>
          </cell>
        </row>
        <row r="37">
          <cell r="G37">
            <v>0</v>
          </cell>
        </row>
      </sheetData>
      <sheetData sheetId="16">
        <row r="28">
          <cell r="G28">
            <v>1251</v>
          </cell>
        </row>
        <row r="41">
          <cell r="G41">
            <v>0</v>
          </cell>
        </row>
      </sheetData>
      <sheetData sheetId="17">
        <row r="22">
          <cell r="G22">
            <v>277</v>
          </cell>
          <cell r="H22">
            <v>680</v>
          </cell>
        </row>
      </sheetData>
      <sheetData sheetId="18">
        <row r="19">
          <cell r="H19">
            <v>0</v>
          </cell>
        </row>
        <row r="35">
          <cell r="H35">
            <v>0</v>
          </cell>
        </row>
        <row r="55">
          <cell r="H55">
            <v>89</v>
          </cell>
        </row>
        <row r="65">
          <cell r="H65">
            <v>30</v>
          </cell>
        </row>
      </sheetData>
      <sheetData sheetId="19">
        <row r="14">
          <cell r="H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tabSelected="1" zoomScale="130" zoomScaleNormal="130" zoomScalePageLayoutView="0" workbookViewId="0" topLeftCell="A1">
      <selection activeCell="D8" sqref="D8"/>
    </sheetView>
  </sheetViews>
  <sheetFormatPr defaultColWidth="9.00390625" defaultRowHeight="12.75"/>
  <cols>
    <col min="1" max="1" width="52.25390625" style="0" bestFit="1" customWidth="1"/>
    <col min="2" max="3" width="13.25390625" style="0" customWidth="1"/>
  </cols>
  <sheetData>
    <row r="1" ht="14.25">
      <c r="A1" s="18" t="s">
        <v>12</v>
      </c>
    </row>
    <row r="2" spans="2:3" ht="12.75">
      <c r="B2" s="82" t="s">
        <v>1</v>
      </c>
      <c r="C2" s="82"/>
    </row>
    <row r="3" s="6" customFormat="1" ht="6.75"/>
    <row r="4" ht="12.75">
      <c r="A4" s="19" t="s">
        <v>15</v>
      </c>
    </row>
    <row r="5" s="6" customFormat="1" ht="6.75"/>
    <row r="6" spans="2:3" s="6" customFormat="1" ht="11.25" customHeight="1">
      <c r="B6" s="23" t="s">
        <v>2</v>
      </c>
      <c r="C6" s="23"/>
    </row>
    <row r="8" spans="1:3" s="89" customFormat="1" ht="26.25" customHeight="1">
      <c r="A8" s="88"/>
      <c r="B8" s="90" t="s">
        <v>19</v>
      </c>
      <c r="C8" s="90" t="s">
        <v>309</v>
      </c>
    </row>
    <row r="9" spans="1:3" s="6" customFormat="1" ht="12" customHeight="1">
      <c r="A9" s="11"/>
      <c r="B9" s="11"/>
      <c r="C9" s="11"/>
    </row>
    <row r="10" spans="1:3" s="7" customFormat="1" ht="12">
      <c r="A10" s="9" t="s">
        <v>70</v>
      </c>
      <c r="B10" s="2">
        <f>SUM(B11:B14)</f>
        <v>832</v>
      </c>
      <c r="C10" s="2">
        <f>SUM(C11:C14)</f>
        <v>832</v>
      </c>
    </row>
    <row r="11" spans="1:3" s="22" customFormat="1" ht="11.25">
      <c r="A11" s="20" t="s">
        <v>71</v>
      </c>
      <c r="B11" s="21">
        <v>25</v>
      </c>
      <c r="C11" s="21">
        <v>25</v>
      </c>
    </row>
    <row r="12" spans="1:3" s="22" customFormat="1" ht="11.25">
      <c r="A12" s="20" t="s">
        <v>289</v>
      </c>
      <c r="B12" s="21">
        <v>207</v>
      </c>
      <c r="C12" s="21">
        <v>207</v>
      </c>
    </row>
    <row r="13" spans="1:3" s="22" customFormat="1" ht="11.25">
      <c r="A13" s="20" t="s">
        <v>72</v>
      </c>
      <c r="B13" s="21">
        <v>590</v>
      </c>
      <c r="C13" s="21">
        <v>590</v>
      </c>
    </row>
    <row r="14" spans="1:3" s="22" customFormat="1" ht="11.25">
      <c r="A14" s="20" t="s">
        <v>73</v>
      </c>
      <c r="B14" s="21">
        <v>10</v>
      </c>
      <c r="C14" s="21">
        <v>10</v>
      </c>
    </row>
    <row r="15" spans="1:3" s="22" customFormat="1" ht="11.25">
      <c r="A15" s="11"/>
      <c r="B15" s="12"/>
      <c r="C15" s="12"/>
    </row>
    <row r="16" spans="1:3" s="6" customFormat="1" ht="12" customHeight="1">
      <c r="A16" s="9" t="s">
        <v>74</v>
      </c>
      <c r="B16" s="2">
        <f>B17+B18+B23+B25</f>
        <v>8170</v>
      </c>
      <c r="C16" s="2">
        <f>C17+C18+C23+C25</f>
        <v>8170</v>
      </c>
    </row>
    <row r="17" spans="1:3" s="7" customFormat="1" ht="11.25" customHeight="1">
      <c r="A17" s="60" t="s">
        <v>75</v>
      </c>
      <c r="B17" s="2">
        <v>0</v>
      </c>
      <c r="C17" s="2">
        <v>0</v>
      </c>
    </row>
    <row r="18" spans="1:3" s="7" customFormat="1" ht="11.25" customHeight="1">
      <c r="A18" s="60" t="s">
        <v>76</v>
      </c>
      <c r="B18" s="2">
        <f>SUM(B19:B22)</f>
        <v>7180</v>
      </c>
      <c r="C18" s="2">
        <f>SUM(C19:C22)</f>
        <v>7180</v>
      </c>
    </row>
    <row r="19" spans="1:3" s="7" customFormat="1" ht="11.25" customHeight="1">
      <c r="A19" s="20" t="s">
        <v>104</v>
      </c>
      <c r="B19" s="21">
        <v>80</v>
      </c>
      <c r="C19" s="21">
        <v>80</v>
      </c>
    </row>
    <row r="20" spans="1:3" s="7" customFormat="1" ht="11.25" customHeight="1">
      <c r="A20" s="20" t="s">
        <v>105</v>
      </c>
      <c r="B20" s="21">
        <v>5000</v>
      </c>
      <c r="C20" s="21">
        <v>5000</v>
      </c>
    </row>
    <row r="21" spans="1:3" s="7" customFormat="1" ht="11.25" customHeight="1">
      <c r="A21" s="20" t="s">
        <v>68</v>
      </c>
      <c r="B21" s="21">
        <v>100</v>
      </c>
      <c r="C21" s="21">
        <v>100</v>
      </c>
    </row>
    <row r="22" spans="1:3" s="6" customFormat="1" ht="12" customHeight="1">
      <c r="A22" s="20" t="s">
        <v>77</v>
      </c>
      <c r="B22" s="21">
        <v>2000</v>
      </c>
      <c r="C22" s="21">
        <v>2000</v>
      </c>
    </row>
    <row r="23" spans="1:3" s="7" customFormat="1" ht="11.25" customHeight="1">
      <c r="A23" s="60" t="s">
        <v>78</v>
      </c>
      <c r="B23" s="2">
        <f>SUM(B24:B24)</f>
        <v>900</v>
      </c>
      <c r="C23" s="2">
        <f>SUM(C24:C24)</f>
        <v>900</v>
      </c>
    </row>
    <row r="24" spans="1:3" s="22" customFormat="1" ht="11.25">
      <c r="A24" s="20" t="s">
        <v>14</v>
      </c>
      <c r="B24" s="21">
        <v>900</v>
      </c>
      <c r="C24" s="21">
        <v>900</v>
      </c>
    </row>
    <row r="25" spans="1:3" s="6" customFormat="1" ht="12" customHeight="1">
      <c r="A25" s="60" t="s">
        <v>79</v>
      </c>
      <c r="B25" s="2">
        <f>SUM(B26:B27)</f>
        <v>90</v>
      </c>
      <c r="C25" s="2">
        <f>SUM(C26:C27)</f>
        <v>90</v>
      </c>
    </row>
    <row r="26" spans="1:3" s="7" customFormat="1" ht="12">
      <c r="A26" s="20" t="s">
        <v>69</v>
      </c>
      <c r="B26" s="21">
        <v>30</v>
      </c>
      <c r="C26" s="21">
        <v>30</v>
      </c>
    </row>
    <row r="27" spans="1:3" s="7" customFormat="1" ht="12">
      <c r="A27" s="20" t="s">
        <v>106</v>
      </c>
      <c r="B27" s="21">
        <v>60</v>
      </c>
      <c r="C27" s="21">
        <v>60</v>
      </c>
    </row>
    <row r="28" spans="1:3" s="6" customFormat="1" ht="11.25" customHeight="1">
      <c r="A28" s="11"/>
      <c r="B28" s="12"/>
      <c r="C28" s="12"/>
    </row>
    <row r="29" spans="1:3" s="7" customFormat="1" ht="12">
      <c r="A29" s="9" t="s">
        <v>80</v>
      </c>
      <c r="B29" s="2">
        <f>B30+B33+B34</f>
        <v>15238</v>
      </c>
      <c r="C29" s="2">
        <f>C30+C33+C34</f>
        <v>15238</v>
      </c>
    </row>
    <row r="30" spans="1:3" s="22" customFormat="1" ht="11.25">
      <c r="A30" s="60" t="s">
        <v>81</v>
      </c>
      <c r="B30" s="61">
        <f>SUM(B31:B32)</f>
        <v>10135</v>
      </c>
      <c r="C30" s="61">
        <f>SUM(C31:C32)</f>
        <v>10135</v>
      </c>
    </row>
    <row r="31" spans="1:3" s="22" customFormat="1" ht="11.25">
      <c r="A31" s="20" t="s">
        <v>291</v>
      </c>
      <c r="B31" s="21">
        <v>7135</v>
      </c>
      <c r="C31" s="21">
        <v>7135</v>
      </c>
    </row>
    <row r="32" spans="1:3" s="22" customFormat="1" ht="11.25">
      <c r="A32" s="20" t="s">
        <v>292</v>
      </c>
      <c r="B32" s="21">
        <v>3000</v>
      </c>
      <c r="C32" s="21">
        <v>3000</v>
      </c>
    </row>
    <row r="33" spans="1:3" s="22" customFormat="1" ht="11.25">
      <c r="A33" s="62" t="s">
        <v>82</v>
      </c>
      <c r="B33" s="56">
        <v>0</v>
      </c>
      <c r="C33" s="56">
        <v>0</v>
      </c>
    </row>
    <row r="34" spans="1:3" s="22" customFormat="1" ht="11.25">
      <c r="A34" s="62" t="s">
        <v>83</v>
      </c>
      <c r="B34" s="56">
        <f>SUM(B35:B39)</f>
        <v>5103</v>
      </c>
      <c r="C34" s="56">
        <f>SUM(C35:C39)</f>
        <v>5103</v>
      </c>
    </row>
    <row r="35" spans="1:3" s="6" customFormat="1" ht="12" customHeight="1">
      <c r="A35" s="20" t="s">
        <v>84</v>
      </c>
      <c r="B35" s="21">
        <v>444</v>
      </c>
      <c r="C35" s="21">
        <v>444</v>
      </c>
    </row>
    <row r="36" spans="1:3" s="6" customFormat="1" ht="12" customHeight="1">
      <c r="A36" s="20" t="s">
        <v>293</v>
      </c>
      <c r="B36" s="21">
        <v>4287</v>
      </c>
      <c r="C36" s="21">
        <v>4287</v>
      </c>
    </row>
    <row r="37" spans="1:3" s="6" customFormat="1" ht="12" customHeight="1">
      <c r="A37" s="20" t="s">
        <v>294</v>
      </c>
      <c r="B37" s="21">
        <v>372</v>
      </c>
      <c r="C37" s="21">
        <v>372</v>
      </c>
    </row>
    <row r="38" spans="1:3" s="6" customFormat="1" ht="12" customHeight="1">
      <c r="A38" s="20" t="s">
        <v>245</v>
      </c>
      <c r="B38" s="21">
        <v>0</v>
      </c>
      <c r="C38" s="21">
        <v>0</v>
      </c>
    </row>
    <row r="39" spans="1:3" s="6" customFormat="1" ht="12" customHeight="1">
      <c r="A39" s="20" t="s">
        <v>287</v>
      </c>
      <c r="B39" s="21">
        <v>0</v>
      </c>
      <c r="C39" s="21">
        <v>0</v>
      </c>
    </row>
    <row r="40" spans="1:3" s="7" customFormat="1" ht="12">
      <c r="A40" s="11"/>
      <c r="B40" s="12"/>
      <c r="C40" s="12"/>
    </row>
    <row r="41" spans="1:3" s="22" customFormat="1" ht="12">
      <c r="A41" s="9" t="s">
        <v>85</v>
      </c>
      <c r="B41" s="2">
        <f>B42+B47</f>
        <v>869</v>
      </c>
      <c r="C41" s="2">
        <f>C42+C47</f>
        <v>869</v>
      </c>
    </row>
    <row r="42" spans="1:3" s="22" customFormat="1" ht="11.25">
      <c r="A42" s="62" t="s">
        <v>86</v>
      </c>
      <c r="B42" s="56">
        <f>SUM(B43:B46)</f>
        <v>869</v>
      </c>
      <c r="C42" s="56">
        <f>SUM(C43:C46)</f>
        <v>869</v>
      </c>
    </row>
    <row r="43" spans="1:3" s="22" customFormat="1" ht="11.25">
      <c r="A43" s="20" t="s">
        <v>87</v>
      </c>
      <c r="B43" s="21">
        <v>110</v>
      </c>
      <c r="C43" s="21">
        <v>110</v>
      </c>
    </row>
    <row r="44" spans="1:3" s="22" customFormat="1" ht="11.25">
      <c r="A44" s="20" t="s">
        <v>88</v>
      </c>
      <c r="B44" s="21">
        <v>759</v>
      </c>
      <c r="C44" s="21">
        <v>759</v>
      </c>
    </row>
    <row r="45" spans="1:3" s="22" customFormat="1" ht="11.25">
      <c r="A45" s="20" t="s">
        <v>295</v>
      </c>
      <c r="B45" s="21">
        <v>0</v>
      </c>
      <c r="C45" s="21">
        <v>0</v>
      </c>
    </row>
    <row r="46" spans="1:3" s="22" customFormat="1" ht="11.25">
      <c r="A46" s="20" t="s">
        <v>296</v>
      </c>
      <c r="B46" s="21">
        <v>0</v>
      </c>
      <c r="C46" s="21">
        <v>0</v>
      </c>
    </row>
    <row r="47" spans="1:3" s="22" customFormat="1" ht="11.25">
      <c r="A47" s="62" t="s">
        <v>89</v>
      </c>
      <c r="B47" s="56">
        <f>SUM(B48:B49)</f>
        <v>0</v>
      </c>
      <c r="C47" s="56">
        <f>SUM(C48:C49)</f>
        <v>0</v>
      </c>
    </row>
    <row r="48" spans="1:3" s="22" customFormat="1" ht="11.25">
      <c r="A48" s="55" t="s">
        <v>284</v>
      </c>
      <c r="B48" s="21">
        <v>0</v>
      </c>
      <c r="C48" s="21">
        <v>0</v>
      </c>
    </row>
    <row r="49" spans="1:3" s="22" customFormat="1" ht="11.25">
      <c r="A49" s="55" t="s">
        <v>283</v>
      </c>
      <c r="B49" s="21">
        <v>0</v>
      </c>
      <c r="C49" s="21">
        <v>0</v>
      </c>
    </row>
    <row r="50" spans="1:3" s="7" customFormat="1" ht="12">
      <c r="A50" s="20"/>
      <c r="B50" s="21"/>
      <c r="C50" s="21"/>
    </row>
    <row r="51" spans="1:3" s="22" customFormat="1" ht="12">
      <c r="A51" s="25" t="s">
        <v>90</v>
      </c>
      <c r="B51" s="24">
        <f>B10+B16+B29+B41</f>
        <v>25109</v>
      </c>
      <c r="C51" s="24">
        <f>C10+C16+C29+C41</f>
        <v>25109</v>
      </c>
    </row>
    <row r="52" spans="1:3" s="7" customFormat="1" ht="12">
      <c r="A52" s="9"/>
      <c r="B52" s="2"/>
      <c r="C52" s="2"/>
    </row>
    <row r="53" spans="1:3" s="7" customFormat="1" ht="12">
      <c r="A53" s="11"/>
      <c r="B53" s="11"/>
      <c r="C53" s="11"/>
    </row>
    <row r="54" spans="1:3" s="6" customFormat="1" ht="12" customHeight="1">
      <c r="A54" s="9" t="s">
        <v>91</v>
      </c>
      <c r="B54" s="2">
        <f>B55+B57+B58</f>
        <v>1671</v>
      </c>
      <c r="C54" s="2">
        <f>C55+C57+C58</f>
        <v>1671</v>
      </c>
    </row>
    <row r="55" spans="1:3" s="7" customFormat="1" ht="12">
      <c r="A55" s="60" t="s">
        <v>92</v>
      </c>
      <c r="B55" s="61">
        <f>SUM(B56)</f>
        <v>0</v>
      </c>
      <c r="C55" s="61">
        <f>SUM(C56)</f>
        <v>0</v>
      </c>
    </row>
    <row r="56" spans="1:3" s="7" customFormat="1" ht="12">
      <c r="A56" s="85" t="s">
        <v>246</v>
      </c>
      <c r="B56" s="64">
        <v>0</v>
      </c>
      <c r="C56" s="64">
        <v>0</v>
      </c>
    </row>
    <row r="57" spans="1:3" s="7" customFormat="1" ht="12">
      <c r="A57" s="62" t="s">
        <v>93</v>
      </c>
      <c r="B57" s="56">
        <v>0</v>
      </c>
      <c r="C57" s="56">
        <v>0</v>
      </c>
    </row>
    <row r="58" spans="1:3" s="7" customFormat="1" ht="12">
      <c r="A58" s="62" t="s">
        <v>107</v>
      </c>
      <c r="B58" s="56">
        <v>1671</v>
      </c>
      <c r="C58" s="56">
        <v>1671</v>
      </c>
    </row>
    <row r="59" spans="1:3" s="7" customFormat="1" ht="12">
      <c r="A59" s="20"/>
      <c r="B59" s="21"/>
      <c r="C59" s="21"/>
    </row>
    <row r="60" spans="1:3" s="7" customFormat="1" ht="12">
      <c r="A60" s="9" t="s">
        <v>94</v>
      </c>
      <c r="B60" s="2">
        <f>B61+B62</f>
        <v>0</v>
      </c>
      <c r="C60" s="2">
        <f>C61+C62</f>
        <v>0</v>
      </c>
    </row>
    <row r="61" spans="1:3" s="7" customFormat="1" ht="12">
      <c r="A61" s="63" t="s">
        <v>95</v>
      </c>
      <c r="B61" s="64">
        <v>0</v>
      </c>
      <c r="C61" s="64">
        <v>0</v>
      </c>
    </row>
    <row r="62" spans="1:3" s="6" customFormat="1" ht="12" customHeight="1">
      <c r="A62" s="55" t="s">
        <v>96</v>
      </c>
      <c r="B62" s="21">
        <v>0</v>
      </c>
      <c r="C62" s="21">
        <v>0</v>
      </c>
    </row>
    <row r="63" spans="1:3" s="7" customFormat="1" ht="12">
      <c r="A63" s="62"/>
      <c r="B63" s="56"/>
      <c r="C63" s="56"/>
    </row>
    <row r="64" spans="1:3" s="36" customFormat="1" ht="12">
      <c r="A64" s="9" t="s">
        <v>97</v>
      </c>
      <c r="B64" s="2">
        <f>B65+B66</f>
        <v>0</v>
      </c>
      <c r="C64" s="2">
        <f>C65+C66</f>
        <v>0</v>
      </c>
    </row>
    <row r="65" spans="1:3" s="36" customFormat="1" ht="12">
      <c r="A65" s="65" t="s">
        <v>290</v>
      </c>
      <c r="B65" s="64">
        <v>0</v>
      </c>
      <c r="C65" s="64">
        <v>0</v>
      </c>
    </row>
    <row r="66" spans="1:3" s="36" customFormat="1" ht="12">
      <c r="A66" s="55" t="s">
        <v>98</v>
      </c>
      <c r="B66" s="21">
        <v>0</v>
      </c>
      <c r="C66" s="21">
        <v>0</v>
      </c>
    </row>
    <row r="67" spans="1:3" s="7" customFormat="1" ht="12">
      <c r="A67" s="55"/>
      <c r="B67" s="21"/>
      <c r="C67" s="21"/>
    </row>
    <row r="68" spans="1:3" s="6" customFormat="1" ht="12" customHeight="1">
      <c r="A68" s="25" t="s">
        <v>99</v>
      </c>
      <c r="B68" s="24">
        <f>B54+B60+B64</f>
        <v>1671</v>
      </c>
      <c r="C68" s="24">
        <f>C54+C60+C64</f>
        <v>1671</v>
      </c>
    </row>
    <row r="69" spans="1:3" s="7" customFormat="1" ht="12">
      <c r="A69" s="62"/>
      <c r="B69" s="56"/>
      <c r="C69" s="56"/>
    </row>
    <row r="70" spans="1:3" s="36" customFormat="1" ht="12">
      <c r="A70" s="25" t="s">
        <v>100</v>
      </c>
      <c r="B70" s="24">
        <v>0</v>
      </c>
      <c r="C70" s="24">
        <v>0</v>
      </c>
    </row>
    <row r="71" spans="1:3" s="7" customFormat="1" ht="12">
      <c r="A71" s="62"/>
      <c r="B71" s="56"/>
      <c r="C71" s="56"/>
    </row>
    <row r="72" spans="1:3" s="36" customFormat="1" ht="12">
      <c r="A72" s="25" t="s">
        <v>101</v>
      </c>
      <c r="B72" s="24">
        <f>B51+B68+B70</f>
        <v>26780</v>
      </c>
      <c r="C72" s="24">
        <f>C51+C68+C70</f>
        <v>26780</v>
      </c>
    </row>
    <row r="73" spans="1:3" s="7" customFormat="1" ht="15.75" customHeight="1">
      <c r="A73" s="62"/>
      <c r="B73" s="56"/>
      <c r="C73" s="56"/>
    </row>
    <row r="74" spans="1:3" s="36" customFormat="1" ht="12">
      <c r="A74" s="25" t="s">
        <v>102</v>
      </c>
      <c r="B74" s="24">
        <v>5797</v>
      </c>
      <c r="C74" s="24">
        <v>5797</v>
      </c>
    </row>
    <row r="75" spans="1:3" s="6" customFormat="1" ht="12" customHeight="1">
      <c r="A75" s="34"/>
      <c r="B75" s="35"/>
      <c r="C75" s="35"/>
    </row>
    <row r="76" spans="1:3" s="6" customFormat="1" ht="15.75" customHeight="1">
      <c r="A76" s="34" t="s">
        <v>237</v>
      </c>
      <c r="B76" s="35">
        <v>0</v>
      </c>
      <c r="C76" s="35">
        <v>0</v>
      </c>
    </row>
    <row r="77" spans="1:3" s="1" customFormat="1" ht="12.75">
      <c r="A77" s="34"/>
      <c r="B77" s="35"/>
      <c r="C77" s="35"/>
    </row>
    <row r="78" spans="1:3" ht="12.75">
      <c r="A78" s="25" t="s">
        <v>238</v>
      </c>
      <c r="B78" s="24">
        <f>B76</f>
        <v>0</v>
      </c>
      <c r="C78" s="24">
        <f>C76</f>
        <v>0</v>
      </c>
    </row>
    <row r="79" spans="1:3" ht="12.75">
      <c r="A79" s="11"/>
      <c r="B79" s="12"/>
      <c r="C79" s="12"/>
    </row>
    <row r="80" spans="1:3" ht="12.75">
      <c r="A80" s="26" t="s">
        <v>103</v>
      </c>
      <c r="B80" s="27">
        <f>B72+B74+B78</f>
        <v>32577</v>
      </c>
      <c r="C80" s="27">
        <f>C72+C74+C78</f>
        <v>32577</v>
      </c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64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="130" zoomScaleNormal="130" zoomScalePageLayoutView="0" workbookViewId="0" topLeftCell="A7">
      <selection activeCell="C25" sqref="C25"/>
    </sheetView>
  </sheetViews>
  <sheetFormatPr defaultColWidth="9.00390625" defaultRowHeight="12.75"/>
  <cols>
    <col min="1" max="1" width="52.875" style="0" customWidth="1"/>
    <col min="2" max="3" width="13.875" style="0" customWidth="1"/>
    <col min="4" max="4" width="10.625" style="0" customWidth="1"/>
  </cols>
  <sheetData>
    <row r="1" ht="12.75">
      <c r="A1" t="s">
        <v>12</v>
      </c>
    </row>
    <row r="2" spans="2:3" ht="12.75">
      <c r="B2" s="82" t="s">
        <v>13</v>
      </c>
      <c r="C2" s="82"/>
    </row>
    <row r="3" ht="12.75">
      <c r="A3" s="57" t="s">
        <v>10</v>
      </c>
    </row>
    <row r="4" spans="2:3" ht="12.75">
      <c r="B4" s="23" t="s">
        <v>2</v>
      </c>
      <c r="C4" s="23"/>
    </row>
    <row r="5" ht="12.75" customHeight="1"/>
    <row r="6" spans="1:3" s="7" customFormat="1" ht="12" customHeight="1">
      <c r="A6" s="102"/>
      <c r="B6" s="104" t="s">
        <v>19</v>
      </c>
      <c r="C6" s="104" t="s">
        <v>309</v>
      </c>
    </row>
    <row r="7" spans="1:3" ht="18" customHeight="1">
      <c r="A7" s="103"/>
      <c r="B7" s="105"/>
      <c r="C7" s="105"/>
    </row>
    <row r="8" spans="1:3" ht="12.75">
      <c r="A8" s="28"/>
      <c r="B8" s="29"/>
      <c r="C8" s="29"/>
    </row>
    <row r="9" spans="1:3" s="7" customFormat="1" ht="12">
      <c r="A9" s="9" t="s">
        <v>63</v>
      </c>
      <c r="B9" s="2">
        <f>SUM(B10:B12)</f>
        <v>8764</v>
      </c>
      <c r="C9" s="2">
        <f>SUM(C10:C12)</f>
        <v>8764</v>
      </c>
    </row>
    <row r="10" spans="1:3" s="3" customFormat="1" ht="12">
      <c r="A10" s="10" t="s">
        <v>3</v>
      </c>
      <c r="B10" s="5">
        <v>5179</v>
      </c>
      <c r="C10" s="5">
        <v>5179</v>
      </c>
    </row>
    <row r="11" spans="1:3" s="3" customFormat="1" ht="12">
      <c r="A11" s="10" t="s">
        <v>4</v>
      </c>
      <c r="B11" s="5">
        <v>534</v>
      </c>
      <c r="C11" s="5">
        <v>534</v>
      </c>
    </row>
    <row r="12" spans="1:3" s="3" customFormat="1" ht="12">
      <c r="A12" s="10" t="s">
        <v>5</v>
      </c>
      <c r="B12" s="5">
        <v>3051</v>
      </c>
      <c r="C12" s="5">
        <v>3051</v>
      </c>
    </row>
    <row r="13" spans="1:3" s="3" customFormat="1" ht="12">
      <c r="A13" s="4"/>
      <c r="B13" s="5"/>
      <c r="C13" s="5"/>
    </row>
    <row r="14" spans="1:3" s="7" customFormat="1" ht="12">
      <c r="A14" s="9" t="s">
        <v>64</v>
      </c>
      <c r="B14" s="2">
        <f>SUM(B15:B17)</f>
        <v>2217</v>
      </c>
      <c r="C14" s="2">
        <f>SUM(C15:C17)</f>
        <v>2217</v>
      </c>
    </row>
    <row r="15" spans="1:3" s="3" customFormat="1" ht="12">
      <c r="A15" s="10" t="s">
        <v>108</v>
      </c>
      <c r="B15" s="5">
        <v>2150</v>
      </c>
      <c r="C15" s="5">
        <v>2150</v>
      </c>
    </row>
    <row r="16" spans="1:3" s="3" customFormat="1" ht="12">
      <c r="A16" s="10" t="s">
        <v>6</v>
      </c>
      <c r="B16" s="5">
        <v>67</v>
      </c>
      <c r="C16" s="5">
        <v>67</v>
      </c>
    </row>
    <row r="17" spans="1:3" s="3" customFormat="1" ht="12">
      <c r="A17" s="10" t="s">
        <v>247</v>
      </c>
      <c r="B17" s="5">
        <v>0</v>
      </c>
      <c r="C17" s="5">
        <v>0</v>
      </c>
    </row>
    <row r="18" spans="1:3" s="7" customFormat="1" ht="12">
      <c r="A18" s="4"/>
      <c r="B18" s="5"/>
      <c r="C18" s="5"/>
    </row>
    <row r="19" spans="1:3" s="3" customFormat="1" ht="12">
      <c r="A19" s="9" t="s">
        <v>109</v>
      </c>
      <c r="B19" s="2">
        <f>SUM(B20:B28)</f>
        <v>6602</v>
      </c>
      <c r="C19" s="2">
        <f>SUM(C20:C28)</f>
        <v>7282</v>
      </c>
    </row>
    <row r="20" spans="1:3" s="3" customFormat="1" ht="12">
      <c r="A20" s="10" t="s">
        <v>7</v>
      </c>
      <c r="B20" s="5">
        <v>1370</v>
      </c>
      <c r="C20" s="5">
        <v>1905</v>
      </c>
    </row>
    <row r="21" spans="1:3" s="3" customFormat="1" ht="12">
      <c r="A21" s="10" t="s">
        <v>8</v>
      </c>
      <c r="B21" s="5">
        <v>488</v>
      </c>
      <c r="C21" s="5">
        <v>488</v>
      </c>
    </row>
    <row r="22" spans="1:3" s="3" customFormat="1" ht="12">
      <c r="A22" s="10" t="s">
        <v>20</v>
      </c>
      <c r="B22" s="5">
        <v>2773</v>
      </c>
      <c r="C22" s="5">
        <v>2773</v>
      </c>
    </row>
    <row r="23" spans="1:3" s="3" customFormat="1" ht="12">
      <c r="A23" s="10" t="s">
        <v>16</v>
      </c>
      <c r="B23" s="5">
        <v>150</v>
      </c>
      <c r="C23" s="5">
        <v>150</v>
      </c>
    </row>
    <row r="24" spans="1:3" s="3" customFormat="1" ht="12">
      <c r="A24" s="10" t="s">
        <v>9</v>
      </c>
      <c r="B24" s="5">
        <v>1265</v>
      </c>
      <c r="C24" s="5">
        <v>1410</v>
      </c>
    </row>
    <row r="25" spans="1:3" s="3" customFormat="1" ht="12">
      <c r="A25" s="10" t="s">
        <v>18</v>
      </c>
      <c r="B25" s="5">
        <v>70</v>
      </c>
      <c r="C25" s="5">
        <v>70</v>
      </c>
    </row>
    <row r="26" spans="1:3" s="3" customFormat="1" ht="12">
      <c r="A26" s="10" t="s">
        <v>11</v>
      </c>
      <c r="B26" s="5">
        <v>0</v>
      </c>
      <c r="C26" s="5">
        <v>0</v>
      </c>
    </row>
    <row r="27" spans="1:3" s="3" customFormat="1" ht="12">
      <c r="A27" s="10" t="s">
        <v>17</v>
      </c>
      <c r="B27" s="5">
        <v>366</v>
      </c>
      <c r="C27" s="5">
        <v>366</v>
      </c>
    </row>
    <row r="28" spans="1:3" s="3" customFormat="1" ht="12">
      <c r="A28" s="10" t="s">
        <v>21</v>
      </c>
      <c r="B28" s="5">
        <v>120</v>
      </c>
      <c r="C28" s="5">
        <v>120</v>
      </c>
    </row>
    <row r="29" spans="1:3" s="3" customFormat="1" ht="12">
      <c r="A29" s="4"/>
      <c r="B29" s="5"/>
      <c r="C29" s="5"/>
    </row>
    <row r="30" spans="1:3" s="3" customFormat="1" ht="12">
      <c r="A30" s="9" t="s">
        <v>110</v>
      </c>
      <c r="B30" s="2">
        <f>SUM(B31:B32)</f>
        <v>5553</v>
      </c>
      <c r="C30" s="2">
        <f>SUM(C31:C32)</f>
        <v>5553</v>
      </c>
    </row>
    <row r="31" spans="1:3" s="7" customFormat="1" ht="12">
      <c r="A31" s="20" t="s">
        <v>248</v>
      </c>
      <c r="B31" s="21">
        <v>5313</v>
      </c>
      <c r="C31" s="21">
        <v>5313</v>
      </c>
    </row>
    <row r="32" spans="1:3" s="3" customFormat="1" ht="12">
      <c r="A32" s="20" t="s">
        <v>111</v>
      </c>
      <c r="B32" s="21">
        <v>240</v>
      </c>
      <c r="C32" s="21">
        <v>240</v>
      </c>
    </row>
    <row r="33" spans="1:3" s="6" customFormat="1" ht="6.75">
      <c r="A33" s="11"/>
      <c r="B33" s="12"/>
      <c r="C33" s="12"/>
    </row>
    <row r="34" spans="1:3" s="7" customFormat="1" ht="12">
      <c r="A34" s="9" t="s">
        <v>112</v>
      </c>
      <c r="B34" s="2">
        <v>1044</v>
      </c>
      <c r="C34" s="2">
        <v>1044</v>
      </c>
    </row>
    <row r="35" spans="1:3" s="6" customFormat="1" ht="6.75">
      <c r="A35" s="11"/>
      <c r="B35" s="12"/>
      <c r="C35" s="12"/>
    </row>
    <row r="36" spans="1:3" s="7" customFormat="1" ht="12">
      <c r="A36" s="9"/>
      <c r="B36" s="2"/>
      <c r="C36" s="2"/>
    </row>
    <row r="37" spans="1:3" s="3" customFormat="1" ht="12.75">
      <c r="A37" s="26" t="s">
        <v>113</v>
      </c>
      <c r="B37" s="27">
        <f>B9+B14+B19+B30+B34</f>
        <v>24180</v>
      </c>
      <c r="C37" s="27">
        <f>C9+C14+C19+C30+C34</f>
        <v>24860</v>
      </c>
    </row>
    <row r="38" spans="1:3" s="3" customFormat="1" ht="12.75">
      <c r="A38" s="8"/>
      <c r="B38" s="14"/>
      <c r="C38" s="14"/>
    </row>
    <row r="39" spans="1:3" s="6" customFormat="1" ht="12">
      <c r="A39" s="9" t="s">
        <v>114</v>
      </c>
      <c r="B39" s="2">
        <f>SUM(B40:B42)</f>
        <v>0</v>
      </c>
      <c r="C39" s="2">
        <f>SUM(C40:C42)</f>
        <v>0</v>
      </c>
    </row>
    <row r="40" spans="1:3" s="6" customFormat="1" ht="11.25">
      <c r="A40" s="20" t="s">
        <v>297</v>
      </c>
      <c r="B40" s="21">
        <v>0</v>
      </c>
      <c r="C40" s="21">
        <v>0</v>
      </c>
    </row>
    <row r="41" spans="1:3" s="6" customFormat="1" ht="11.25">
      <c r="A41" s="20" t="s">
        <v>298</v>
      </c>
      <c r="B41" s="21">
        <v>0</v>
      </c>
      <c r="C41" s="21">
        <v>0</v>
      </c>
    </row>
    <row r="42" spans="1:3" s="6" customFormat="1" ht="11.25">
      <c r="A42" s="20" t="s">
        <v>120</v>
      </c>
      <c r="B42" s="21">
        <v>0</v>
      </c>
      <c r="C42" s="21">
        <v>0</v>
      </c>
    </row>
    <row r="43" spans="1:3" s="13" customFormat="1" ht="12">
      <c r="A43" s="10"/>
      <c r="B43" s="5"/>
      <c r="C43" s="5"/>
    </row>
    <row r="44" spans="1:3" s="13" customFormat="1" ht="12">
      <c r="A44" s="9" t="s">
        <v>121</v>
      </c>
      <c r="B44" s="2">
        <v>0</v>
      </c>
      <c r="C44" s="2">
        <v>0</v>
      </c>
    </row>
    <row r="45" spans="1:3" s="7" customFormat="1" ht="12">
      <c r="A45" s="4"/>
      <c r="B45" s="4"/>
      <c r="C45" s="4"/>
    </row>
    <row r="46" spans="1:3" s="7" customFormat="1" ht="12">
      <c r="A46" s="9" t="s">
        <v>115</v>
      </c>
      <c r="B46" s="2">
        <f>B47+B48</f>
        <v>1971</v>
      </c>
      <c r="C46" s="2">
        <f>C47+C48</f>
        <v>1971</v>
      </c>
    </row>
    <row r="47" spans="1:3" s="7" customFormat="1" ht="12">
      <c r="A47" s="60" t="s">
        <v>116</v>
      </c>
      <c r="B47" s="61">
        <v>0</v>
      </c>
      <c r="C47" s="61">
        <v>0</v>
      </c>
    </row>
    <row r="48" spans="1:3" s="7" customFormat="1" ht="12">
      <c r="A48" s="60" t="s">
        <v>117</v>
      </c>
      <c r="B48" s="61">
        <f>SUM(B49:B50)</f>
        <v>1971</v>
      </c>
      <c r="C48" s="61">
        <f>SUM(C49:C50)</f>
        <v>1971</v>
      </c>
    </row>
    <row r="49" spans="1:3" s="7" customFormat="1" ht="12">
      <c r="A49" s="20" t="s">
        <v>122</v>
      </c>
      <c r="B49" s="21">
        <v>1971</v>
      </c>
      <c r="C49" s="21">
        <v>1971</v>
      </c>
    </row>
    <row r="50" spans="1:3" s="3" customFormat="1" ht="12">
      <c r="A50" s="20" t="s">
        <v>118</v>
      </c>
      <c r="B50" s="21">
        <v>0</v>
      </c>
      <c r="C50" s="21">
        <v>0</v>
      </c>
    </row>
    <row r="51" spans="1:3" s="22" customFormat="1" ht="11.25">
      <c r="A51" s="20"/>
      <c r="B51" s="21"/>
      <c r="C51" s="21"/>
    </row>
    <row r="52" spans="1:3" s="22" customFormat="1" ht="12">
      <c r="A52" s="9" t="s">
        <v>123</v>
      </c>
      <c r="B52" s="2">
        <v>200</v>
      </c>
      <c r="C52" s="2">
        <v>200</v>
      </c>
    </row>
    <row r="53" spans="1:3" s="22" customFormat="1" ht="11.25">
      <c r="A53" s="20"/>
      <c r="B53" s="21"/>
      <c r="C53" s="21"/>
    </row>
    <row r="54" spans="1:3" s="3" customFormat="1" ht="12.75">
      <c r="A54" s="26" t="s">
        <v>124</v>
      </c>
      <c r="B54" s="27">
        <f>B39+B44+B46+B52</f>
        <v>2171</v>
      </c>
      <c r="C54" s="27">
        <f>C39+C44+C46+C52</f>
        <v>2171</v>
      </c>
    </row>
    <row r="55" spans="1:3" s="22" customFormat="1" ht="11.25">
      <c r="A55" s="20"/>
      <c r="B55" s="21"/>
      <c r="C55" s="21"/>
    </row>
    <row r="56" spans="1:3" s="22" customFormat="1" ht="11.25">
      <c r="A56" s="62" t="s">
        <v>125</v>
      </c>
      <c r="B56" s="56">
        <v>0</v>
      </c>
      <c r="C56" s="56">
        <v>0</v>
      </c>
    </row>
    <row r="57" spans="1:3" s="22" customFormat="1" ht="11.25">
      <c r="A57" s="20"/>
      <c r="B57" s="21"/>
      <c r="C57" s="21"/>
    </row>
    <row r="58" spans="1:3" s="7" customFormat="1" ht="12.75">
      <c r="A58" s="26" t="s">
        <v>126</v>
      </c>
      <c r="B58" s="27">
        <f>B56</f>
        <v>0</v>
      </c>
      <c r="C58" s="27">
        <f>C56</f>
        <v>0</v>
      </c>
    </row>
    <row r="59" spans="1:3" s="16" customFormat="1" ht="12.75">
      <c r="A59" s="31"/>
      <c r="B59" s="32"/>
      <c r="C59" s="32"/>
    </row>
    <row r="60" spans="1:3" s="69" customFormat="1" ht="11.25">
      <c r="A60" s="66" t="s">
        <v>233</v>
      </c>
      <c r="B60" s="67">
        <v>5686</v>
      </c>
      <c r="C60" s="67">
        <v>5006</v>
      </c>
    </row>
    <row r="61" spans="1:3" s="22" customFormat="1" ht="11.25">
      <c r="A61" s="66"/>
      <c r="B61" s="67"/>
      <c r="C61" s="67"/>
    </row>
    <row r="62" spans="1:3" s="68" customFormat="1" ht="11.25">
      <c r="A62" s="66" t="s">
        <v>234</v>
      </c>
      <c r="B62" s="67">
        <v>0</v>
      </c>
      <c r="C62" s="67">
        <v>0</v>
      </c>
    </row>
    <row r="63" spans="1:3" s="68" customFormat="1" ht="11.25">
      <c r="A63" s="66"/>
      <c r="B63" s="67"/>
      <c r="C63" s="67"/>
    </row>
    <row r="64" spans="1:3" s="1" customFormat="1" ht="12.75">
      <c r="A64" s="26" t="s">
        <v>236</v>
      </c>
      <c r="B64" s="27">
        <f>SUM(B60:B63)</f>
        <v>5686</v>
      </c>
      <c r="C64" s="27">
        <f>SUM(C60:C63)</f>
        <v>5006</v>
      </c>
    </row>
    <row r="65" spans="1:3" s="1" customFormat="1" ht="12.75">
      <c r="A65" s="31"/>
      <c r="B65" s="32"/>
      <c r="C65" s="32"/>
    </row>
    <row r="66" spans="1:3" s="1" customFormat="1" ht="12.75">
      <c r="A66" s="26" t="s">
        <v>235</v>
      </c>
      <c r="B66" s="27">
        <f>B37+B54+B58+B64</f>
        <v>32037</v>
      </c>
      <c r="C66" s="27">
        <f>C37+C54+C58+C64</f>
        <v>32037</v>
      </c>
    </row>
    <row r="67" spans="1:3" s="68" customFormat="1" ht="11.25">
      <c r="A67" s="66"/>
      <c r="B67" s="67"/>
      <c r="C67" s="67"/>
    </row>
    <row r="68" spans="1:3" s="68" customFormat="1" ht="11.25">
      <c r="A68" s="66" t="s">
        <v>127</v>
      </c>
      <c r="B68" s="67">
        <v>0</v>
      </c>
      <c r="C68" s="67">
        <v>0</v>
      </c>
    </row>
    <row r="69" spans="1:3" s="68" customFormat="1" ht="11.25">
      <c r="A69" s="66"/>
      <c r="B69" s="67"/>
      <c r="C69" s="67"/>
    </row>
    <row r="70" spans="1:3" s="68" customFormat="1" ht="11.25">
      <c r="A70" s="66" t="s">
        <v>128</v>
      </c>
      <c r="B70" s="67">
        <v>0</v>
      </c>
      <c r="C70" s="67">
        <v>0</v>
      </c>
    </row>
    <row r="71" spans="1:3" s="68" customFormat="1" ht="11.25">
      <c r="A71" s="66"/>
      <c r="B71" s="67"/>
      <c r="C71" s="67"/>
    </row>
    <row r="72" spans="1:3" s="68" customFormat="1" ht="11.25">
      <c r="A72" s="66" t="s">
        <v>129</v>
      </c>
      <c r="B72" s="67">
        <v>540</v>
      </c>
      <c r="C72" s="67">
        <v>540</v>
      </c>
    </row>
    <row r="73" spans="1:3" s="70" customFormat="1" ht="11.25">
      <c r="A73" s="66"/>
      <c r="B73" s="67"/>
      <c r="C73" s="67"/>
    </row>
    <row r="74" spans="1:3" s="1" customFormat="1" ht="12.75">
      <c r="A74" s="26" t="s">
        <v>130</v>
      </c>
      <c r="B74" s="27">
        <f>B68+B70+B72</f>
        <v>540</v>
      </c>
      <c r="C74" s="27">
        <f>C68+C70+C72</f>
        <v>540</v>
      </c>
    </row>
    <row r="75" spans="1:3" s="33" customFormat="1" ht="12.75">
      <c r="A75" s="11"/>
      <c r="B75" s="11"/>
      <c r="C75" s="11"/>
    </row>
    <row r="76" spans="1:3" s="1" customFormat="1" ht="15">
      <c r="A76" s="30" t="s">
        <v>119</v>
      </c>
      <c r="B76" s="17">
        <f>B66+B74</f>
        <v>32577</v>
      </c>
      <c r="C76" s="17">
        <f>C66+C74</f>
        <v>32577</v>
      </c>
    </row>
    <row r="77" spans="1:3" s="1" customFormat="1" ht="12.75">
      <c r="A77"/>
      <c r="B77"/>
      <c r="C77"/>
    </row>
    <row r="78" spans="1:3" s="1" customFormat="1" ht="12.75">
      <c r="A78"/>
      <c r="B78"/>
      <c r="C78"/>
    </row>
    <row r="79" s="15" customFormat="1" ht="15"/>
    <row r="80" spans="1:2" ht="12.75">
      <c r="A80" s="99" t="s">
        <v>65</v>
      </c>
      <c r="B80" s="99"/>
    </row>
    <row r="81" spans="1:3" ht="12.75">
      <c r="A81" s="8" t="s">
        <v>241</v>
      </c>
      <c r="B81" s="14">
        <f>'1. melléklet'!B72</f>
        <v>26780</v>
      </c>
      <c r="C81" s="14">
        <f>'1. melléklet'!C72</f>
        <v>26780</v>
      </c>
    </row>
    <row r="82" spans="1:3" ht="12.75">
      <c r="A82" s="8" t="s">
        <v>239</v>
      </c>
      <c r="B82" s="14">
        <f>B66</f>
        <v>32037</v>
      </c>
      <c r="C82" s="14">
        <f>C66</f>
        <v>32037</v>
      </c>
    </row>
    <row r="83" spans="1:6" ht="12.75">
      <c r="A83" s="58" t="s">
        <v>288</v>
      </c>
      <c r="B83" s="59">
        <f>B81-B82</f>
        <v>-5257</v>
      </c>
      <c r="C83" s="59">
        <f>C81-C82</f>
        <v>-5257</v>
      </c>
      <c r="D83" s="80"/>
      <c r="E83" s="80"/>
      <c r="F83" s="81"/>
    </row>
    <row r="84" spans="4:6" ht="12.75">
      <c r="D84" s="80"/>
      <c r="E84" s="80"/>
      <c r="F84" s="81"/>
    </row>
    <row r="86" spans="1:2" ht="12.75">
      <c r="A86" s="100" t="s">
        <v>66</v>
      </c>
      <c r="B86" s="100"/>
    </row>
    <row r="87" spans="1:3" ht="12.75">
      <c r="A87" s="8" t="s">
        <v>240</v>
      </c>
      <c r="B87" s="14">
        <f>'1. melléklet'!B78</f>
        <v>0</v>
      </c>
      <c r="C87" s="14">
        <f>'1. melléklet'!C78</f>
        <v>0</v>
      </c>
    </row>
    <row r="88" spans="1:3" ht="12.75">
      <c r="A88" s="8" t="s">
        <v>131</v>
      </c>
      <c r="B88" s="14">
        <f>-B74</f>
        <v>-540</v>
      </c>
      <c r="C88" s="14">
        <f>-C74</f>
        <v>-540</v>
      </c>
    </row>
    <row r="89" spans="1:3" ht="12.75">
      <c r="A89" s="58" t="s">
        <v>67</v>
      </c>
      <c r="B89" s="59">
        <f>B87+B88</f>
        <v>-540</v>
      </c>
      <c r="C89" s="59">
        <f>C87+C88</f>
        <v>-540</v>
      </c>
    </row>
    <row r="92" spans="1:2" ht="12.75">
      <c r="A92" s="101" t="s">
        <v>299</v>
      </c>
      <c r="B92" s="101"/>
    </row>
    <row r="94" spans="1:3" ht="12.75">
      <c r="A94" s="8" t="s">
        <v>300</v>
      </c>
      <c r="B94" s="14">
        <f>'1. melléklet'!B74</f>
        <v>5797</v>
      </c>
      <c r="C94" s="14">
        <f>'1. melléklet'!C74</f>
        <v>5797</v>
      </c>
    </row>
    <row r="95" spans="1:3" ht="12.75">
      <c r="A95" s="58" t="s">
        <v>301</v>
      </c>
      <c r="B95" s="59">
        <f>B94</f>
        <v>5797</v>
      </c>
      <c r="C95" s="59">
        <f>C94</f>
        <v>5797</v>
      </c>
    </row>
  </sheetData>
  <sheetProtection/>
  <mergeCells count="6">
    <mergeCell ref="A80:B80"/>
    <mergeCell ref="A86:B86"/>
    <mergeCell ref="A92:B92"/>
    <mergeCell ref="A6:A7"/>
    <mergeCell ref="B6:B7"/>
    <mergeCell ref="C6:C7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64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N17" sqref="N17"/>
    </sheetView>
  </sheetViews>
  <sheetFormatPr defaultColWidth="9.00390625" defaultRowHeight="12.75"/>
  <cols>
    <col min="4" max="4" width="19.00390625" style="0" customWidth="1"/>
    <col min="5" max="6" width="11.875" style="0" customWidth="1"/>
    <col min="7" max="7" width="10.25390625" style="0" customWidth="1"/>
    <col min="12" max="12" width="8.875" style="0" customWidth="1"/>
    <col min="13" max="14" width="10.75390625" style="0" bestFit="1" customWidth="1"/>
  </cols>
  <sheetData>
    <row r="1" ht="12.75">
      <c r="A1" t="s">
        <v>27</v>
      </c>
    </row>
    <row r="2" ht="12.75">
      <c r="A2" s="37" t="s">
        <v>28</v>
      </c>
    </row>
    <row r="3" spans="1:13" ht="24" customHeight="1">
      <c r="A3" s="107" t="s">
        <v>29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.75">
      <c r="A4" s="107" t="s">
        <v>302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3:14" ht="12.75">
      <c r="M5" s="83" t="s">
        <v>30</v>
      </c>
      <c r="N5" s="83"/>
    </row>
    <row r="6" ht="12.75">
      <c r="M6" t="s">
        <v>31</v>
      </c>
    </row>
    <row r="7" spans="3:10" ht="15">
      <c r="C7" s="38" t="s">
        <v>25</v>
      </c>
      <c r="J7" s="38" t="s">
        <v>23</v>
      </c>
    </row>
    <row r="9" spans="1:14" s="15" customFormat="1" ht="13.5" customHeight="1">
      <c r="A9" s="39" t="s">
        <v>32</v>
      </c>
      <c r="B9" s="39"/>
      <c r="C9" s="39"/>
      <c r="D9" s="39"/>
      <c r="E9" s="39" t="s">
        <v>19</v>
      </c>
      <c r="F9" s="39" t="s">
        <v>309</v>
      </c>
      <c r="G9" s="39"/>
      <c r="H9" s="39" t="s">
        <v>33</v>
      </c>
      <c r="I9" s="39"/>
      <c r="J9" s="39"/>
      <c r="K9" s="39"/>
      <c r="L9" s="39"/>
      <c r="M9" s="39" t="s">
        <v>19</v>
      </c>
      <c r="N9" s="39" t="s">
        <v>309</v>
      </c>
    </row>
    <row r="10" spans="1:14" s="18" customFormat="1" ht="13.5" customHeight="1">
      <c r="A10" s="18" t="s">
        <v>34</v>
      </c>
      <c r="E10" s="40">
        <v>832</v>
      </c>
      <c r="F10" s="40">
        <v>832</v>
      </c>
      <c r="G10" s="40"/>
      <c r="H10" s="40" t="s">
        <v>24</v>
      </c>
      <c r="I10" s="40"/>
      <c r="J10" s="40"/>
      <c r="K10" s="40"/>
      <c r="L10" s="40"/>
      <c r="M10" s="40">
        <v>8764</v>
      </c>
      <c r="N10" s="40">
        <v>8764</v>
      </c>
    </row>
    <row r="11" spans="1:14" s="18" customFormat="1" ht="13.5" customHeight="1">
      <c r="A11" s="18" t="s">
        <v>132</v>
      </c>
      <c r="E11" s="40">
        <v>7180</v>
      </c>
      <c r="F11" s="40">
        <v>7180</v>
      </c>
      <c r="H11" s="18" t="s">
        <v>35</v>
      </c>
      <c r="M11" s="40">
        <v>2217</v>
      </c>
      <c r="N11" s="40">
        <v>2217</v>
      </c>
    </row>
    <row r="12" spans="1:14" s="18" customFormat="1" ht="13.5" customHeight="1">
      <c r="A12" s="18" t="s">
        <v>38</v>
      </c>
      <c r="E12" s="40">
        <v>900</v>
      </c>
      <c r="F12" s="40">
        <v>900</v>
      </c>
      <c r="H12" s="18" t="s">
        <v>36</v>
      </c>
      <c r="M12" s="40">
        <v>6602</v>
      </c>
      <c r="N12" s="40">
        <v>7282</v>
      </c>
    </row>
    <row r="13" spans="1:14" s="18" customFormat="1" ht="13.5" customHeight="1">
      <c r="A13" s="18" t="s">
        <v>133</v>
      </c>
      <c r="E13" s="40">
        <v>90</v>
      </c>
      <c r="F13" s="40">
        <v>90</v>
      </c>
      <c r="H13" s="18" t="s">
        <v>138</v>
      </c>
      <c r="M13" s="40">
        <v>5553</v>
      </c>
      <c r="N13" s="40">
        <v>5553</v>
      </c>
    </row>
    <row r="14" spans="1:14" s="18" customFormat="1" ht="13.5" customHeight="1">
      <c r="A14" s="18" t="s">
        <v>134</v>
      </c>
      <c r="E14" s="40">
        <v>10135</v>
      </c>
      <c r="F14" s="40">
        <v>10135</v>
      </c>
      <c r="H14" s="18" t="s">
        <v>37</v>
      </c>
      <c r="M14" s="40">
        <v>1044</v>
      </c>
      <c r="N14" s="40">
        <v>1044</v>
      </c>
    </row>
    <row r="15" spans="1:14" s="18" customFormat="1" ht="13.5" customHeight="1">
      <c r="A15" s="18" t="s">
        <v>135</v>
      </c>
      <c r="E15" s="18">
        <v>5103</v>
      </c>
      <c r="F15" s="18">
        <v>5103</v>
      </c>
      <c r="H15" s="18" t="s">
        <v>139</v>
      </c>
      <c r="M15" s="40">
        <v>0</v>
      </c>
      <c r="N15" s="40">
        <v>0</v>
      </c>
    </row>
    <row r="16" spans="1:14" s="18" customFormat="1" ht="13.5" customHeight="1">
      <c r="A16" s="18" t="s">
        <v>26</v>
      </c>
      <c r="E16" s="40">
        <v>869</v>
      </c>
      <c r="F16" s="40">
        <v>869</v>
      </c>
      <c r="H16" s="18" t="s">
        <v>140</v>
      </c>
      <c r="M16" s="40">
        <v>5686</v>
      </c>
      <c r="N16" s="40">
        <v>5006</v>
      </c>
    </row>
    <row r="17" spans="1:14" s="18" customFormat="1" ht="13.5" customHeight="1">
      <c r="A17" s="18" t="s">
        <v>285</v>
      </c>
      <c r="E17" s="40">
        <v>0</v>
      </c>
      <c r="F17" s="40">
        <v>0</v>
      </c>
      <c r="M17" s="40"/>
      <c r="N17" s="40"/>
    </row>
    <row r="18" spans="13:14" s="18" customFormat="1" ht="13.5" customHeight="1">
      <c r="M18" s="40"/>
      <c r="N18" s="40"/>
    </row>
    <row r="19" spans="13:14" s="18" customFormat="1" ht="13.5" customHeight="1">
      <c r="M19" s="40"/>
      <c r="N19" s="40"/>
    </row>
    <row r="20" spans="5:14" s="18" customFormat="1" ht="13.5" customHeight="1">
      <c r="E20" s="40"/>
      <c r="F20" s="40"/>
      <c r="M20" s="40"/>
      <c r="N20" s="40"/>
    </row>
    <row r="21" spans="1:14" s="18" customFormat="1" ht="13.5" customHeight="1">
      <c r="A21" s="41" t="s">
        <v>39</v>
      </c>
      <c r="B21" s="41"/>
      <c r="C21" s="41"/>
      <c r="D21" s="41"/>
      <c r="E21" s="42">
        <f>SUM(E10:E20)</f>
        <v>25109</v>
      </c>
      <c r="F21" s="42">
        <f>SUM(F10:F20)</f>
        <v>25109</v>
      </c>
      <c r="G21" s="42"/>
      <c r="H21" s="42" t="s">
        <v>40</v>
      </c>
      <c r="I21" s="42"/>
      <c r="J21" s="42"/>
      <c r="K21" s="42"/>
      <c r="L21" s="42"/>
      <c r="M21" s="42">
        <f>SUM(M10:M20)</f>
        <v>29866</v>
      </c>
      <c r="N21" s="42">
        <f>SUM(N10:N20)</f>
        <v>29866</v>
      </c>
    </row>
    <row r="22" spans="5:14" s="18" customFormat="1" ht="13.5" customHeight="1">
      <c r="E22" s="40"/>
      <c r="F22" s="40"/>
      <c r="M22" s="40"/>
      <c r="N22" s="40"/>
    </row>
    <row r="23" spans="1:14" s="18" customFormat="1" ht="13.5" customHeight="1">
      <c r="A23" s="39" t="s">
        <v>41</v>
      </c>
      <c r="B23" s="39"/>
      <c r="C23" s="39"/>
      <c r="D23" s="39"/>
      <c r="E23" s="43"/>
      <c r="F23" s="43"/>
      <c r="G23" s="39"/>
      <c r="H23" s="39"/>
      <c r="I23" s="39"/>
      <c r="J23" s="39"/>
      <c r="K23" s="39"/>
      <c r="L23" s="39"/>
      <c r="M23" s="43"/>
      <c r="N23" s="43"/>
    </row>
    <row r="24" spans="1:14" s="18" customFormat="1" ht="13.5" customHeight="1">
      <c r="A24" s="18" t="s">
        <v>22</v>
      </c>
      <c r="E24" s="40">
        <v>1671</v>
      </c>
      <c r="F24" s="40">
        <v>1671</v>
      </c>
      <c r="H24" s="18" t="s">
        <v>141</v>
      </c>
      <c r="M24" s="40">
        <v>0</v>
      </c>
      <c r="N24" s="40">
        <v>0</v>
      </c>
    </row>
    <row r="25" spans="1:14" s="18" customFormat="1" ht="13.5" customHeight="1">
      <c r="A25" s="18" t="s">
        <v>136</v>
      </c>
      <c r="E25" s="40">
        <v>0</v>
      </c>
      <c r="F25" s="40">
        <v>0</v>
      </c>
      <c r="H25" s="18" t="s">
        <v>142</v>
      </c>
      <c r="M25" s="40">
        <v>0</v>
      </c>
      <c r="N25" s="40">
        <v>0</v>
      </c>
    </row>
    <row r="26" spans="1:14" s="18" customFormat="1" ht="13.5" customHeight="1">
      <c r="A26" s="18" t="s">
        <v>137</v>
      </c>
      <c r="E26" s="40">
        <v>0</v>
      </c>
      <c r="F26" s="40">
        <v>0</v>
      </c>
      <c r="H26" s="18" t="s">
        <v>143</v>
      </c>
      <c r="M26" s="40">
        <v>0</v>
      </c>
      <c r="N26" s="40">
        <v>0</v>
      </c>
    </row>
    <row r="27" spans="5:14" s="18" customFormat="1" ht="13.5" customHeight="1">
      <c r="E27" s="40"/>
      <c r="F27" s="40"/>
      <c r="H27" s="18" t="s">
        <v>144</v>
      </c>
      <c r="M27" s="40">
        <v>0</v>
      </c>
      <c r="N27" s="40">
        <v>0</v>
      </c>
    </row>
    <row r="28" spans="5:14" s="18" customFormat="1" ht="13.5" customHeight="1">
      <c r="E28" s="40"/>
      <c r="F28" s="40"/>
      <c r="H28" s="18" t="s">
        <v>145</v>
      </c>
      <c r="M28" s="40">
        <v>1971</v>
      </c>
      <c r="N28" s="40">
        <v>1971</v>
      </c>
    </row>
    <row r="29" spans="5:14" s="18" customFormat="1" ht="13.5" customHeight="1">
      <c r="E29" s="40"/>
      <c r="F29" s="40"/>
      <c r="H29" s="18" t="s">
        <v>0</v>
      </c>
      <c r="M29" s="18">
        <v>200</v>
      </c>
      <c r="N29" s="18">
        <v>200</v>
      </c>
    </row>
    <row r="30" spans="5:14" s="18" customFormat="1" ht="13.5" customHeight="1">
      <c r="E30" s="40"/>
      <c r="F30" s="40"/>
      <c r="H30" s="18" t="s">
        <v>42</v>
      </c>
      <c r="M30" s="40">
        <v>0</v>
      </c>
      <c r="N30" s="40">
        <v>0</v>
      </c>
    </row>
    <row r="31" spans="5:14" s="18" customFormat="1" ht="13.5" customHeight="1">
      <c r="E31" s="40"/>
      <c r="F31" s="40"/>
      <c r="H31" s="18" t="s">
        <v>249</v>
      </c>
      <c r="M31" s="40">
        <v>0</v>
      </c>
      <c r="N31" s="40">
        <v>0</v>
      </c>
    </row>
    <row r="32" spans="5:14" s="18" customFormat="1" ht="13.5" customHeight="1">
      <c r="E32" s="40"/>
      <c r="F32" s="40"/>
      <c r="M32" s="40"/>
      <c r="N32" s="40"/>
    </row>
    <row r="33" spans="1:14" s="18" customFormat="1" ht="13.5" customHeight="1">
      <c r="A33" s="41" t="s">
        <v>43</v>
      </c>
      <c r="B33" s="41"/>
      <c r="C33" s="41"/>
      <c r="D33" s="41"/>
      <c r="E33" s="42">
        <f>SUM(E24:E32)</f>
        <v>1671</v>
      </c>
      <c r="F33" s="42">
        <f>SUM(F24:F32)</f>
        <v>1671</v>
      </c>
      <c r="G33" s="42"/>
      <c r="H33" s="42" t="s">
        <v>44</v>
      </c>
      <c r="I33" s="42"/>
      <c r="J33" s="42"/>
      <c r="K33" s="42"/>
      <c r="L33" s="42"/>
      <c r="M33" s="42">
        <f>SUM(M24:M32)</f>
        <v>2171</v>
      </c>
      <c r="N33" s="42">
        <f>SUM(N24:N32)</f>
        <v>2171</v>
      </c>
    </row>
    <row r="34" spans="5:14" s="18" customFormat="1" ht="13.5" customHeight="1">
      <c r="E34" s="40"/>
      <c r="F34" s="40"/>
      <c r="M34" s="40"/>
      <c r="N34" s="40"/>
    </row>
    <row r="35" spans="1:14" s="46" customFormat="1" ht="19.5" customHeight="1">
      <c r="A35" s="46" t="s">
        <v>61</v>
      </c>
      <c r="E35" s="48">
        <f>E21+E33</f>
        <v>26780</v>
      </c>
      <c r="F35" s="48">
        <f>F21+F33</f>
        <v>26780</v>
      </c>
      <c r="G35" s="48"/>
      <c r="H35" s="48" t="s">
        <v>62</v>
      </c>
      <c r="I35" s="48"/>
      <c r="J35" s="48"/>
      <c r="K35" s="48"/>
      <c r="L35" s="48"/>
      <c r="M35" s="48">
        <f>M21+M33</f>
        <v>32037</v>
      </c>
      <c r="N35" s="48">
        <f>N21+N33</f>
        <v>32037</v>
      </c>
    </row>
    <row r="36" spans="5:14" s="46" customFormat="1" ht="16.5"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5:14" s="46" customFormat="1" ht="16.5"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9" spans="1:14" s="15" customFormat="1" ht="13.5" customHeight="1">
      <c r="A39" s="39" t="s">
        <v>45</v>
      </c>
      <c r="B39" s="39"/>
      <c r="C39" s="39"/>
      <c r="D39" s="39"/>
      <c r="E39" s="43">
        <f>E35</f>
        <v>26780</v>
      </c>
      <c r="F39" s="43">
        <f>F35</f>
        <v>26780</v>
      </c>
      <c r="G39" s="39"/>
      <c r="H39" s="39" t="s">
        <v>46</v>
      </c>
      <c r="I39" s="39"/>
      <c r="J39" s="39"/>
      <c r="K39" s="39"/>
      <c r="L39" s="39"/>
      <c r="M39" s="43">
        <f>M35</f>
        <v>32037</v>
      </c>
      <c r="N39" s="43">
        <f>N35</f>
        <v>32037</v>
      </c>
    </row>
    <row r="40" spans="1:14" s="50" customFormat="1" ht="13.5" customHeight="1">
      <c r="A40" s="49" t="s">
        <v>50</v>
      </c>
      <c r="B40" s="49"/>
      <c r="C40" s="49"/>
      <c r="D40" s="49"/>
      <c r="E40" s="106">
        <v>5797</v>
      </c>
      <c r="F40" s="106">
        <v>5797</v>
      </c>
      <c r="H40" s="51" t="s">
        <v>52</v>
      </c>
      <c r="M40" s="40"/>
      <c r="N40" s="40"/>
    </row>
    <row r="41" spans="1:14" s="50" customFormat="1" ht="13.5" customHeight="1">
      <c r="A41" s="52" t="s">
        <v>47</v>
      </c>
      <c r="B41" s="52"/>
      <c r="C41" s="52"/>
      <c r="D41" s="52"/>
      <c r="E41" s="106"/>
      <c r="F41" s="106"/>
      <c r="H41" s="50" t="s">
        <v>49</v>
      </c>
      <c r="M41" s="40">
        <v>0</v>
      </c>
      <c r="N41" s="40">
        <v>0</v>
      </c>
    </row>
    <row r="42" spans="1:14" s="50" customFormat="1" ht="13.5" customHeight="1">
      <c r="A42" s="51" t="s">
        <v>51</v>
      </c>
      <c r="E42" s="40"/>
      <c r="F42" s="40"/>
      <c r="H42" s="51" t="s">
        <v>53</v>
      </c>
      <c r="M42" s="40"/>
      <c r="N42" s="40"/>
    </row>
    <row r="43" spans="1:14" s="50" customFormat="1" ht="13.5" customHeight="1">
      <c r="A43" s="50" t="s">
        <v>54</v>
      </c>
      <c r="E43" s="40"/>
      <c r="F43" s="40"/>
      <c r="H43" s="50" t="s">
        <v>58</v>
      </c>
      <c r="M43" s="40"/>
      <c r="N43" s="40"/>
    </row>
    <row r="44" spans="2:14" s="50" customFormat="1" ht="13.5" customHeight="1">
      <c r="B44" s="51" t="s">
        <v>48</v>
      </c>
      <c r="E44" s="40">
        <v>0</v>
      </c>
      <c r="F44" s="40">
        <v>0</v>
      </c>
      <c r="I44" s="51" t="s">
        <v>55</v>
      </c>
      <c r="M44" s="40">
        <v>0</v>
      </c>
      <c r="N44" s="40">
        <v>0</v>
      </c>
    </row>
    <row r="45" spans="1:14" s="50" customFormat="1" ht="13.5" customHeight="1">
      <c r="A45" s="53"/>
      <c r="B45" s="54" t="s">
        <v>57</v>
      </c>
      <c r="C45" s="53"/>
      <c r="D45" s="53"/>
      <c r="E45" s="44">
        <v>0</v>
      </c>
      <c r="F45" s="44">
        <v>0</v>
      </c>
      <c r="G45" s="53"/>
      <c r="H45" s="91"/>
      <c r="I45" s="54" t="s">
        <v>56</v>
      </c>
      <c r="J45" s="53"/>
      <c r="K45" s="53"/>
      <c r="L45" s="53"/>
      <c r="M45" s="44">
        <v>540</v>
      </c>
      <c r="N45" s="44">
        <v>540</v>
      </c>
    </row>
    <row r="46" spans="1:14" s="46" customFormat="1" ht="19.5" customHeight="1">
      <c r="A46" s="45" t="s">
        <v>59</v>
      </c>
      <c r="E46" s="47">
        <f>E39+E44+E45+E40</f>
        <v>32577</v>
      </c>
      <c r="F46" s="47">
        <f>F39+F44+F45+F40</f>
        <v>32577</v>
      </c>
      <c r="H46" s="92" t="s">
        <v>60</v>
      </c>
      <c r="M46" s="47">
        <f>M39+M41+M44+M45</f>
        <v>32577</v>
      </c>
      <c r="N46" s="47">
        <f>N39+N41+N44+N45</f>
        <v>32577</v>
      </c>
    </row>
  </sheetData>
  <sheetProtection/>
  <mergeCells count="4">
    <mergeCell ref="E40:E41"/>
    <mergeCell ref="A3:M3"/>
    <mergeCell ref="A4:M4"/>
    <mergeCell ref="F40:F41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D54" sqref="D54:J54"/>
    </sheetView>
  </sheetViews>
  <sheetFormatPr defaultColWidth="9.00390625" defaultRowHeight="12.75"/>
  <cols>
    <col min="1" max="1" width="6.125" style="71" customWidth="1"/>
    <col min="2" max="2" width="8.625" style="0" customWidth="1"/>
    <col min="3" max="3" width="38.25390625" style="0" customWidth="1"/>
    <col min="4" max="6" width="13.375" style="0" customWidth="1"/>
    <col min="7" max="9" width="13.125" style="0" customWidth="1"/>
    <col min="10" max="11" width="9.375" style="0" customWidth="1"/>
  </cols>
  <sheetData>
    <row r="1" ht="12.75">
      <c r="H1" s="82" t="s">
        <v>305</v>
      </c>
    </row>
    <row r="3" spans="1:10" ht="18">
      <c r="A3" s="108" t="s">
        <v>153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20.25">
      <c r="A4" s="109" t="s">
        <v>310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23.25">
      <c r="A5" s="110" t="s">
        <v>303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7:10" ht="12.75">
      <c r="G6" s="111" t="s">
        <v>154</v>
      </c>
      <c r="H6" s="111"/>
      <c r="I6" s="111"/>
      <c r="J6" s="111"/>
    </row>
    <row r="8" spans="1:11" ht="12.75">
      <c r="A8" s="112" t="s">
        <v>155</v>
      </c>
      <c r="B8" s="114" t="s">
        <v>156</v>
      </c>
      <c r="C8" s="115"/>
      <c r="D8" s="116" t="s">
        <v>157</v>
      </c>
      <c r="E8" s="117"/>
      <c r="F8" s="118"/>
      <c r="G8" s="116" t="s">
        <v>158</v>
      </c>
      <c r="H8" s="117"/>
      <c r="I8" s="118"/>
      <c r="J8" s="119" t="s">
        <v>159</v>
      </c>
      <c r="K8" s="120"/>
    </row>
    <row r="9" spans="1:11" ht="12.75">
      <c r="A9" s="113"/>
      <c r="B9" s="86" t="s">
        <v>160</v>
      </c>
      <c r="C9" s="86" t="s">
        <v>161</v>
      </c>
      <c r="D9" s="87" t="s">
        <v>162</v>
      </c>
      <c r="E9" s="87" t="s">
        <v>306</v>
      </c>
      <c r="F9" s="87" t="s">
        <v>307</v>
      </c>
      <c r="G9" s="87" t="s">
        <v>162</v>
      </c>
      <c r="H9" s="95" t="s">
        <v>308</v>
      </c>
      <c r="I9" s="95" t="s">
        <v>307</v>
      </c>
      <c r="J9" s="94" t="s">
        <v>242</v>
      </c>
      <c r="K9" s="94" t="s">
        <v>309</v>
      </c>
    </row>
    <row r="10" spans="1:11" ht="12.75">
      <c r="A10" s="74" t="s">
        <v>146</v>
      </c>
      <c r="B10" s="73" t="s">
        <v>243</v>
      </c>
      <c r="C10" s="75" t="s">
        <v>163</v>
      </c>
      <c r="D10" s="76"/>
      <c r="E10" s="76"/>
      <c r="F10" s="96">
        <f>SUM(D10:E10)</f>
        <v>0</v>
      </c>
      <c r="G10" s="77">
        <f>'[1]680002-1; 841112-1'!H12</f>
        <v>300</v>
      </c>
      <c r="H10" s="77"/>
      <c r="I10" s="97">
        <f>SUM(G10:H10)</f>
        <v>300</v>
      </c>
      <c r="J10" s="72"/>
      <c r="K10" s="72"/>
    </row>
    <row r="11" spans="1:11" ht="12.75">
      <c r="A11" s="74" t="s">
        <v>147</v>
      </c>
      <c r="B11" s="73" t="s">
        <v>250</v>
      </c>
      <c r="C11" s="75" t="s">
        <v>251</v>
      </c>
      <c r="D11" s="76">
        <f>'[1]811000-1; 813000-1'!H14</f>
        <v>18</v>
      </c>
      <c r="E11" s="76"/>
      <c r="F11" s="96">
        <f aca="true" t="shared" si="0" ref="F11:F50">SUM(D11:E11)</f>
        <v>18</v>
      </c>
      <c r="G11" s="77"/>
      <c r="H11" s="77"/>
      <c r="I11" s="97">
        <f aca="true" t="shared" si="1" ref="I11:I50">SUM(G11:H11)</f>
        <v>0</v>
      </c>
      <c r="J11" s="72"/>
      <c r="K11" s="72"/>
    </row>
    <row r="12" spans="1:11" ht="12.75">
      <c r="A12" s="74" t="s">
        <v>148</v>
      </c>
      <c r="B12" s="73" t="s">
        <v>252</v>
      </c>
      <c r="C12" s="75" t="s">
        <v>253</v>
      </c>
      <c r="D12" s="76">
        <f>'[1]811000-1; 813000-1'!H34</f>
        <v>292</v>
      </c>
      <c r="E12" s="76"/>
      <c r="F12" s="96">
        <f t="shared" si="0"/>
        <v>292</v>
      </c>
      <c r="G12" s="77"/>
      <c r="H12" s="77"/>
      <c r="I12" s="97">
        <f t="shared" si="1"/>
        <v>0</v>
      </c>
      <c r="J12" s="72"/>
      <c r="K12" s="72"/>
    </row>
    <row r="13" spans="1:11" ht="12.75">
      <c r="A13" s="74" t="s">
        <v>149</v>
      </c>
      <c r="B13" s="73" t="s">
        <v>164</v>
      </c>
      <c r="C13" s="75" t="s">
        <v>165</v>
      </c>
      <c r="D13" s="76">
        <f>'[1]680002-1; 841112-1'!H29</f>
        <v>3684</v>
      </c>
      <c r="E13" s="76"/>
      <c r="F13" s="96">
        <f t="shared" si="0"/>
        <v>3684</v>
      </c>
      <c r="G13" s="78"/>
      <c r="H13" s="78"/>
      <c r="I13" s="97">
        <f t="shared" si="1"/>
        <v>0</v>
      </c>
      <c r="J13" s="72"/>
      <c r="K13" s="72"/>
    </row>
    <row r="14" spans="1:11" ht="12.75">
      <c r="A14" s="74" t="s">
        <v>150</v>
      </c>
      <c r="B14" s="73" t="s">
        <v>254</v>
      </c>
      <c r="C14" s="75" t="s">
        <v>255</v>
      </c>
      <c r="D14" s="76"/>
      <c r="E14" s="76"/>
      <c r="F14" s="96">
        <f t="shared" si="0"/>
        <v>0</v>
      </c>
      <c r="G14" s="76">
        <f>'[1]680002-1; 841112-1'!H46</f>
        <v>0</v>
      </c>
      <c r="H14" s="76"/>
      <c r="I14" s="97">
        <f t="shared" si="1"/>
        <v>0</v>
      </c>
      <c r="J14" s="72"/>
      <c r="K14" s="72"/>
    </row>
    <row r="15" spans="1:11" ht="12.75">
      <c r="A15" s="74" t="s">
        <v>151</v>
      </c>
      <c r="B15" s="8" t="s">
        <v>166</v>
      </c>
      <c r="C15" s="8" t="s">
        <v>167</v>
      </c>
      <c r="D15" s="14">
        <f>'[1]841402-1; 841402-5'!H14</f>
        <v>762</v>
      </c>
      <c r="E15" s="14"/>
      <c r="F15" s="96">
        <f t="shared" si="0"/>
        <v>762</v>
      </c>
      <c r="G15" s="8"/>
      <c r="H15" s="8"/>
      <c r="I15" s="97">
        <f t="shared" si="1"/>
        <v>0</v>
      </c>
      <c r="J15" s="8"/>
      <c r="K15" s="8"/>
    </row>
    <row r="16" spans="1:11" ht="12.75">
      <c r="A16" s="74" t="s">
        <v>152</v>
      </c>
      <c r="B16" s="8" t="s">
        <v>256</v>
      </c>
      <c r="C16" s="8" t="s">
        <v>167</v>
      </c>
      <c r="D16" s="14">
        <f>'[1]841402-1; 841402-5'!H30</f>
        <v>300</v>
      </c>
      <c r="E16" s="14"/>
      <c r="F16" s="96">
        <f t="shared" si="0"/>
        <v>300</v>
      </c>
      <c r="G16" s="8"/>
      <c r="H16" s="8"/>
      <c r="I16" s="97">
        <f t="shared" si="1"/>
        <v>0</v>
      </c>
      <c r="J16" s="8"/>
      <c r="K16" s="8"/>
    </row>
    <row r="17" spans="1:11" ht="12.75">
      <c r="A17" s="74" t="s">
        <v>173</v>
      </c>
      <c r="B17" s="8" t="s">
        <v>168</v>
      </c>
      <c r="C17" s="8" t="s">
        <v>169</v>
      </c>
      <c r="D17" s="14">
        <f>'[1]841403-1'!H43</f>
        <v>9629</v>
      </c>
      <c r="E17" s="14">
        <f>'[1]841403-1'!I43</f>
        <v>-680</v>
      </c>
      <c r="F17" s="96">
        <f t="shared" si="0"/>
        <v>8949</v>
      </c>
      <c r="G17" s="14">
        <f>'[1]841403-1'!H60</f>
        <v>7720</v>
      </c>
      <c r="H17" s="14"/>
      <c r="I17" s="97">
        <f t="shared" si="1"/>
        <v>7720</v>
      </c>
      <c r="J17" s="8">
        <v>0.5</v>
      </c>
      <c r="K17" s="8">
        <v>0.5</v>
      </c>
    </row>
    <row r="18" spans="1:11" ht="12.75">
      <c r="A18" s="74" t="s">
        <v>176</v>
      </c>
      <c r="B18" s="8" t="s">
        <v>257</v>
      </c>
      <c r="C18" s="8" t="s">
        <v>169</v>
      </c>
      <c r="D18" s="14">
        <f>'[1]841403-5; 841403-6'!H15</f>
        <v>1833</v>
      </c>
      <c r="E18" s="14"/>
      <c r="F18" s="96">
        <f t="shared" si="0"/>
        <v>1833</v>
      </c>
      <c r="G18" s="14">
        <f>'[1]841403-5; 841403-6'!H24</f>
        <v>0</v>
      </c>
      <c r="H18" s="14"/>
      <c r="I18" s="97">
        <f t="shared" si="1"/>
        <v>0</v>
      </c>
      <c r="J18" s="8"/>
      <c r="K18" s="8"/>
    </row>
    <row r="19" spans="1:11" ht="12.75">
      <c r="A19" s="74" t="s">
        <v>179</v>
      </c>
      <c r="B19" s="8" t="s">
        <v>258</v>
      </c>
      <c r="C19" s="8" t="s">
        <v>169</v>
      </c>
      <c r="D19" s="14">
        <f>'[1]841403-5; 841403-6'!H42</f>
        <v>5055</v>
      </c>
      <c r="E19" s="14"/>
      <c r="F19" s="96">
        <f t="shared" si="0"/>
        <v>5055</v>
      </c>
      <c r="G19" s="14">
        <f>'[1]841403-5; 841403-6'!H51</f>
        <v>0</v>
      </c>
      <c r="H19" s="14"/>
      <c r="I19" s="97">
        <f t="shared" si="1"/>
        <v>0</v>
      </c>
      <c r="J19" s="8"/>
      <c r="K19" s="8"/>
    </row>
    <row r="20" spans="1:11" ht="12.75">
      <c r="A20" s="74" t="s">
        <v>182</v>
      </c>
      <c r="B20" s="8" t="s">
        <v>170</v>
      </c>
      <c r="C20" s="8" t="s">
        <v>171</v>
      </c>
      <c r="D20" s="14"/>
      <c r="E20" s="14"/>
      <c r="F20" s="96">
        <f t="shared" si="0"/>
        <v>0</v>
      </c>
      <c r="G20" s="14">
        <f>'[1]841901-9'!H30</f>
        <v>23408</v>
      </c>
      <c r="H20" s="14"/>
      <c r="I20" s="97">
        <f t="shared" si="1"/>
        <v>23408</v>
      </c>
      <c r="J20" s="8" t="s">
        <v>172</v>
      </c>
      <c r="K20" s="8" t="s">
        <v>172</v>
      </c>
    </row>
    <row r="21" spans="1:11" ht="12.75">
      <c r="A21" s="74" t="s">
        <v>184</v>
      </c>
      <c r="B21" s="8" t="s">
        <v>174</v>
      </c>
      <c r="C21" s="8" t="s">
        <v>175</v>
      </c>
      <c r="D21" s="14">
        <f>'[1]841906-9; 842543-1'!H17</f>
        <v>740</v>
      </c>
      <c r="E21" s="14"/>
      <c r="F21" s="96">
        <f t="shared" si="0"/>
        <v>740</v>
      </c>
      <c r="G21" s="14">
        <f>'[1]841906-9; 842543-1'!H30</f>
        <v>0</v>
      </c>
      <c r="H21" s="14"/>
      <c r="I21" s="97">
        <f t="shared" si="1"/>
        <v>0</v>
      </c>
      <c r="J21" s="8"/>
      <c r="K21" s="8"/>
    </row>
    <row r="22" spans="1:11" ht="12.75">
      <c r="A22" s="74" t="s">
        <v>186</v>
      </c>
      <c r="B22" s="8" t="s">
        <v>177</v>
      </c>
      <c r="C22" s="8" t="s">
        <v>178</v>
      </c>
      <c r="D22" s="14">
        <f>'[1]841906-9; 842543-1'!H46</f>
        <v>200</v>
      </c>
      <c r="E22" s="14"/>
      <c r="F22" s="96">
        <f t="shared" si="0"/>
        <v>200</v>
      </c>
      <c r="G22" s="14"/>
      <c r="H22" s="14"/>
      <c r="I22" s="97">
        <f t="shared" si="1"/>
        <v>0</v>
      </c>
      <c r="J22" s="8"/>
      <c r="K22" s="8"/>
    </row>
    <row r="23" spans="1:11" ht="12.75">
      <c r="A23" s="74" t="s">
        <v>189</v>
      </c>
      <c r="B23" s="8" t="s">
        <v>180</v>
      </c>
      <c r="C23" s="8" t="s">
        <v>181</v>
      </c>
      <c r="D23" s="14">
        <f>'[1]851011-6; 852021-6;  862101-1'!H12</f>
        <v>260</v>
      </c>
      <c r="E23" s="14"/>
      <c r="F23" s="96">
        <f t="shared" si="0"/>
        <v>260</v>
      </c>
      <c r="G23" s="14"/>
      <c r="H23" s="14"/>
      <c r="I23" s="97">
        <f t="shared" si="1"/>
        <v>0</v>
      </c>
      <c r="J23" s="8"/>
      <c r="K23" s="8"/>
    </row>
    <row r="24" spans="1:11" ht="12.75">
      <c r="A24" s="74" t="s">
        <v>190</v>
      </c>
      <c r="B24" s="8" t="s">
        <v>286</v>
      </c>
      <c r="C24" s="8" t="s">
        <v>304</v>
      </c>
      <c r="D24" s="14">
        <f>'[1]851011-6; 852021-6;  862101-1'!H30</f>
        <v>56</v>
      </c>
      <c r="E24" s="14"/>
      <c r="F24" s="96">
        <f t="shared" si="0"/>
        <v>56</v>
      </c>
      <c r="G24" s="14"/>
      <c r="H24" s="14"/>
      <c r="I24" s="97">
        <f t="shared" si="1"/>
        <v>0</v>
      </c>
      <c r="J24" s="8"/>
      <c r="K24" s="8"/>
    </row>
    <row r="25" spans="1:11" ht="12.75">
      <c r="A25" s="74" t="s">
        <v>193</v>
      </c>
      <c r="B25" s="8" t="s">
        <v>259</v>
      </c>
      <c r="C25" s="8" t="s">
        <v>183</v>
      </c>
      <c r="D25" s="14">
        <f>'[1]851011-6; 852021-6;  862101-1'!H51</f>
        <v>115</v>
      </c>
      <c r="E25" s="14"/>
      <c r="F25" s="96">
        <f t="shared" si="0"/>
        <v>115</v>
      </c>
      <c r="G25" s="14"/>
      <c r="H25" s="14"/>
      <c r="I25" s="97">
        <f t="shared" si="1"/>
        <v>0</v>
      </c>
      <c r="J25" s="8"/>
      <c r="K25" s="8"/>
    </row>
    <row r="26" spans="1:11" ht="12.75">
      <c r="A26" s="74" t="s">
        <v>196</v>
      </c>
      <c r="B26" s="8" t="s">
        <v>185</v>
      </c>
      <c r="C26" s="8" t="s">
        <v>244</v>
      </c>
      <c r="D26" s="14">
        <f>'[1]882111-1; 882113-1'!H13</f>
        <v>274</v>
      </c>
      <c r="E26" s="14"/>
      <c r="F26" s="96">
        <f t="shared" si="0"/>
        <v>274</v>
      </c>
      <c r="G26" s="14"/>
      <c r="H26" s="14"/>
      <c r="I26" s="97">
        <f t="shared" si="1"/>
        <v>0</v>
      </c>
      <c r="J26" s="8"/>
      <c r="K26" s="8"/>
    </row>
    <row r="27" spans="1:11" ht="12.75">
      <c r="A27" s="74" t="s">
        <v>199</v>
      </c>
      <c r="B27" s="8" t="s">
        <v>187</v>
      </c>
      <c r="C27" s="8" t="s">
        <v>188</v>
      </c>
      <c r="D27" s="14">
        <f>'[1]882111-1; 882113-1'!H31</f>
        <v>250</v>
      </c>
      <c r="E27" s="14"/>
      <c r="F27" s="96">
        <f t="shared" si="0"/>
        <v>250</v>
      </c>
      <c r="G27" s="14"/>
      <c r="H27" s="14"/>
      <c r="I27" s="97">
        <f t="shared" si="1"/>
        <v>0</v>
      </c>
      <c r="J27" s="8"/>
      <c r="K27" s="8"/>
    </row>
    <row r="28" spans="1:11" ht="12.75">
      <c r="A28" s="74" t="s">
        <v>202</v>
      </c>
      <c r="B28" s="8" t="s">
        <v>191</v>
      </c>
      <c r="C28" s="8" t="s">
        <v>192</v>
      </c>
      <c r="D28" s="14">
        <f>'[1]882117-1,6; 882122-1; 882123-1'!H13</f>
        <v>110</v>
      </c>
      <c r="E28" s="14"/>
      <c r="F28" s="96">
        <f t="shared" si="0"/>
        <v>110</v>
      </c>
      <c r="G28" s="14"/>
      <c r="H28" s="14"/>
      <c r="I28" s="97">
        <f t="shared" si="1"/>
        <v>0</v>
      </c>
      <c r="J28" s="8"/>
      <c r="K28" s="8"/>
    </row>
    <row r="29" spans="1:11" ht="12.75">
      <c r="A29" s="74" t="s">
        <v>205</v>
      </c>
      <c r="B29" s="8" t="s">
        <v>260</v>
      </c>
      <c r="C29" s="8" t="s">
        <v>192</v>
      </c>
      <c r="D29" s="14"/>
      <c r="E29" s="14"/>
      <c r="F29" s="96">
        <f t="shared" si="0"/>
        <v>0</v>
      </c>
      <c r="G29" s="14">
        <f>'[1]882117-1,6; 882122-1; 882123-1'!H31</f>
        <v>110</v>
      </c>
      <c r="H29" s="14"/>
      <c r="I29" s="97">
        <f t="shared" si="1"/>
        <v>110</v>
      </c>
      <c r="J29" s="8"/>
      <c r="K29" s="8"/>
    </row>
    <row r="30" spans="1:11" ht="12.75">
      <c r="A30" s="74" t="s">
        <v>208</v>
      </c>
      <c r="B30" s="8" t="s">
        <v>194</v>
      </c>
      <c r="C30" s="8" t="s">
        <v>195</v>
      </c>
      <c r="D30" s="14">
        <f>'[1]882117-1,6; 882122-1; 882123-1'!H47</f>
        <v>100</v>
      </c>
      <c r="E30" s="14"/>
      <c r="F30" s="96">
        <f t="shared" si="0"/>
        <v>100</v>
      </c>
      <c r="G30" s="14"/>
      <c r="H30" s="14"/>
      <c r="I30" s="97">
        <f t="shared" si="1"/>
        <v>0</v>
      </c>
      <c r="J30" s="8"/>
      <c r="K30" s="8"/>
    </row>
    <row r="31" spans="1:11" ht="12.75">
      <c r="A31" s="74" t="s">
        <v>211</v>
      </c>
      <c r="B31" s="8" t="s">
        <v>197</v>
      </c>
      <c r="C31" s="8" t="s">
        <v>198</v>
      </c>
      <c r="D31" s="14">
        <f>'[1]882117-1,6; 882122-1; 882123-1'!H62</f>
        <v>70</v>
      </c>
      <c r="E31" s="14"/>
      <c r="F31" s="96">
        <f t="shared" si="0"/>
        <v>70</v>
      </c>
      <c r="G31" s="14"/>
      <c r="H31" s="14"/>
      <c r="I31" s="97">
        <f t="shared" si="1"/>
        <v>0</v>
      </c>
      <c r="J31" s="8"/>
      <c r="K31" s="8"/>
    </row>
    <row r="32" spans="1:11" ht="12.75">
      <c r="A32" s="74" t="s">
        <v>213</v>
      </c>
      <c r="B32" s="8" t="s">
        <v>200</v>
      </c>
      <c r="C32" s="8" t="s">
        <v>201</v>
      </c>
      <c r="D32" s="14">
        <f>'[1]882129-1,6; 882202-1; 889942-5'!H13</f>
        <v>90</v>
      </c>
      <c r="E32" s="14"/>
      <c r="F32" s="96">
        <f t="shared" si="0"/>
        <v>90</v>
      </c>
      <c r="G32" s="14"/>
      <c r="H32" s="14"/>
      <c r="I32" s="97">
        <f t="shared" si="1"/>
        <v>0</v>
      </c>
      <c r="J32" s="8"/>
      <c r="K32" s="8"/>
    </row>
    <row r="33" spans="1:11" ht="12.75">
      <c r="A33" s="74" t="s">
        <v>216</v>
      </c>
      <c r="B33" s="8" t="s">
        <v>261</v>
      </c>
      <c r="C33" s="8" t="s">
        <v>201</v>
      </c>
      <c r="D33" s="14"/>
      <c r="E33" s="14"/>
      <c r="F33" s="96">
        <f t="shared" si="0"/>
        <v>0</v>
      </c>
      <c r="G33" s="14">
        <f>'[1]882129-1,6; 882202-1; 889942-5'!H29</f>
        <v>0</v>
      </c>
      <c r="H33" s="14"/>
      <c r="I33" s="97">
        <f t="shared" si="1"/>
        <v>0</v>
      </c>
      <c r="J33" s="8"/>
      <c r="K33" s="8"/>
    </row>
    <row r="34" spans="1:11" ht="12.75">
      <c r="A34" s="74" t="s">
        <v>217</v>
      </c>
      <c r="B34" s="8" t="s">
        <v>203</v>
      </c>
      <c r="C34" s="8" t="s">
        <v>204</v>
      </c>
      <c r="D34" s="14">
        <f>'[1]882129-1,6; 882202-1; 889942-5'!H44</f>
        <v>150</v>
      </c>
      <c r="E34" s="14"/>
      <c r="F34" s="96">
        <f t="shared" si="0"/>
        <v>150</v>
      </c>
      <c r="G34" s="14"/>
      <c r="H34" s="14"/>
      <c r="I34" s="97">
        <f t="shared" si="1"/>
        <v>0</v>
      </c>
      <c r="J34" s="8"/>
      <c r="K34" s="8"/>
    </row>
    <row r="35" spans="1:11" ht="12.75">
      <c r="A35" s="74" t="s">
        <v>220</v>
      </c>
      <c r="B35" s="8" t="s">
        <v>206</v>
      </c>
      <c r="C35" s="8" t="s">
        <v>207</v>
      </c>
      <c r="D35" s="14">
        <f>'[1]889102-1'!H29</f>
        <v>2210</v>
      </c>
      <c r="E35" s="14"/>
      <c r="F35" s="96">
        <f t="shared" si="0"/>
        <v>2210</v>
      </c>
      <c r="G35" s="14">
        <f>'[1]889102-1'!H40</f>
        <v>160</v>
      </c>
      <c r="H35" s="14"/>
      <c r="I35" s="97">
        <f t="shared" si="1"/>
        <v>160</v>
      </c>
      <c r="J35" s="8">
        <v>1</v>
      </c>
      <c r="K35" s="8">
        <v>1</v>
      </c>
    </row>
    <row r="36" spans="1:11" ht="12.75">
      <c r="A36" s="74" t="s">
        <v>223</v>
      </c>
      <c r="B36" s="8" t="s">
        <v>209</v>
      </c>
      <c r="C36" s="8" t="s">
        <v>210</v>
      </c>
      <c r="D36" s="14">
        <f>'[1]889928-1;889928-5'!H28</f>
        <v>2900</v>
      </c>
      <c r="E36" s="14"/>
      <c r="F36" s="96">
        <f t="shared" si="0"/>
        <v>2900</v>
      </c>
      <c r="G36" s="14">
        <f>'[1]889928-1;889928-5'!H39</f>
        <v>90</v>
      </c>
      <c r="H36" s="14"/>
      <c r="I36" s="97">
        <f t="shared" si="1"/>
        <v>90</v>
      </c>
      <c r="J36" s="8">
        <v>1</v>
      </c>
      <c r="K36" s="8">
        <v>1</v>
      </c>
    </row>
    <row r="37" spans="1:11" ht="12.75">
      <c r="A37" s="74" t="s">
        <v>226</v>
      </c>
      <c r="B37" s="8" t="s">
        <v>262</v>
      </c>
      <c r="C37" s="8" t="s">
        <v>210</v>
      </c>
      <c r="D37" s="14">
        <f>'[1]889928-1;889928-5'!H55</f>
        <v>20</v>
      </c>
      <c r="E37" s="14"/>
      <c r="F37" s="96">
        <f t="shared" si="0"/>
        <v>20</v>
      </c>
      <c r="G37" s="14"/>
      <c r="H37" s="14"/>
      <c r="I37" s="97">
        <f t="shared" si="1"/>
        <v>0</v>
      </c>
      <c r="J37" s="8"/>
      <c r="K37" s="8"/>
    </row>
    <row r="38" spans="1:11" ht="12.75">
      <c r="A38" s="74" t="s">
        <v>227</v>
      </c>
      <c r="B38" s="8" t="s">
        <v>264</v>
      </c>
      <c r="C38" s="8" t="s">
        <v>212</v>
      </c>
      <c r="D38" s="14">
        <f>'[1]882129-1,6; 882202-1; 889942-5'!H60</f>
        <v>0</v>
      </c>
      <c r="E38" s="14"/>
      <c r="F38" s="96">
        <f t="shared" si="0"/>
        <v>0</v>
      </c>
      <c r="G38" s="14"/>
      <c r="H38" s="14"/>
      <c r="I38" s="97">
        <f t="shared" si="1"/>
        <v>0</v>
      </c>
      <c r="J38" s="8"/>
      <c r="K38" s="8"/>
    </row>
    <row r="39" spans="1:11" ht="12.75">
      <c r="A39" s="74" t="s">
        <v>230</v>
      </c>
      <c r="B39" s="8" t="s">
        <v>214</v>
      </c>
      <c r="C39" s="8" t="s">
        <v>215</v>
      </c>
      <c r="D39" s="14">
        <f>'[1]890441-1,6; 890442-1,6'!H14</f>
        <v>0</v>
      </c>
      <c r="E39" s="14"/>
      <c r="F39" s="96">
        <f t="shared" si="0"/>
        <v>0</v>
      </c>
      <c r="G39" s="14"/>
      <c r="H39" s="14"/>
      <c r="I39" s="97">
        <f t="shared" si="1"/>
        <v>0</v>
      </c>
      <c r="J39" s="8"/>
      <c r="K39" s="8"/>
    </row>
    <row r="40" spans="1:11" ht="12.75">
      <c r="A40" s="74" t="s">
        <v>263</v>
      </c>
      <c r="B40" s="8" t="s">
        <v>267</v>
      </c>
      <c r="C40" s="8" t="s">
        <v>215</v>
      </c>
      <c r="D40" s="14"/>
      <c r="E40" s="14"/>
      <c r="F40" s="96">
        <f t="shared" si="0"/>
        <v>0</v>
      </c>
      <c r="G40" s="14">
        <f>'[1]890441-1,6; 890442-1,6'!H28</f>
        <v>0</v>
      </c>
      <c r="H40" s="14"/>
      <c r="I40" s="97">
        <f t="shared" si="1"/>
        <v>0</v>
      </c>
      <c r="J40" s="8"/>
      <c r="K40" s="8"/>
    </row>
    <row r="41" spans="1:11" ht="12.75">
      <c r="A41" s="74" t="s">
        <v>265</v>
      </c>
      <c r="B41" s="8" t="s">
        <v>269</v>
      </c>
      <c r="C41" s="8" t="s">
        <v>270</v>
      </c>
      <c r="D41" s="14">
        <f>'[1]890441-1,6; 890442-1,6'!H45</f>
        <v>1245</v>
      </c>
      <c r="E41" s="14"/>
      <c r="F41" s="96">
        <f t="shared" si="0"/>
        <v>1245</v>
      </c>
      <c r="G41" s="14"/>
      <c r="H41" s="14"/>
      <c r="I41" s="97">
        <f t="shared" si="1"/>
        <v>0</v>
      </c>
      <c r="J41" s="8">
        <v>2</v>
      </c>
      <c r="K41" s="8">
        <v>2</v>
      </c>
    </row>
    <row r="42" spans="1:11" ht="12.75">
      <c r="A42" s="74" t="s">
        <v>266</v>
      </c>
      <c r="B42" s="8" t="s">
        <v>272</v>
      </c>
      <c r="C42" s="8" t="s">
        <v>270</v>
      </c>
      <c r="D42" s="14"/>
      <c r="E42" s="14"/>
      <c r="F42" s="96">
        <f t="shared" si="0"/>
        <v>0</v>
      </c>
      <c r="G42" s="14">
        <f>'[1]890441-1,6; 890442-1,6'!H59</f>
        <v>759</v>
      </c>
      <c r="H42" s="14"/>
      <c r="I42" s="97">
        <f t="shared" si="1"/>
        <v>759</v>
      </c>
      <c r="J42" s="8"/>
      <c r="K42" s="8"/>
    </row>
    <row r="43" spans="1:11" ht="12.75">
      <c r="A43" s="74" t="s">
        <v>268</v>
      </c>
      <c r="B43" s="8" t="s">
        <v>274</v>
      </c>
      <c r="C43" s="8" t="s">
        <v>219</v>
      </c>
      <c r="D43" s="79">
        <f>'[1]910123-1,6'!G21</f>
        <v>597</v>
      </c>
      <c r="E43" s="79"/>
      <c r="F43" s="96">
        <f t="shared" si="0"/>
        <v>597</v>
      </c>
      <c r="G43" s="14"/>
      <c r="H43" s="14"/>
      <c r="I43" s="97">
        <f t="shared" si="1"/>
        <v>0</v>
      </c>
      <c r="J43" s="8"/>
      <c r="K43" s="8"/>
    </row>
    <row r="44" spans="1:11" ht="12.75">
      <c r="A44" s="74" t="s">
        <v>271</v>
      </c>
      <c r="B44" s="8" t="s">
        <v>218</v>
      </c>
      <c r="C44" s="8" t="s">
        <v>219</v>
      </c>
      <c r="D44" s="79"/>
      <c r="E44" s="79"/>
      <c r="F44" s="96">
        <f t="shared" si="0"/>
        <v>0</v>
      </c>
      <c r="G44" s="14">
        <f>'[1]910123-1,6'!G37</f>
        <v>0</v>
      </c>
      <c r="H44" s="14"/>
      <c r="I44" s="97">
        <f t="shared" si="1"/>
        <v>0</v>
      </c>
      <c r="J44" s="8"/>
      <c r="K44" s="8"/>
    </row>
    <row r="45" spans="1:11" ht="12.75">
      <c r="A45" s="74" t="s">
        <v>273</v>
      </c>
      <c r="B45" s="8" t="s">
        <v>221</v>
      </c>
      <c r="C45" s="8" t="s">
        <v>222</v>
      </c>
      <c r="D45" s="14">
        <f>'[1]910501-1 '!G28</f>
        <v>1251</v>
      </c>
      <c r="E45" s="14"/>
      <c r="F45" s="96">
        <f t="shared" si="0"/>
        <v>1251</v>
      </c>
      <c r="G45" s="14">
        <f>'[1]910501-1 '!G41</f>
        <v>0</v>
      </c>
      <c r="H45" s="14"/>
      <c r="I45" s="97">
        <f t="shared" si="1"/>
        <v>0</v>
      </c>
      <c r="J45" s="8">
        <v>0.5</v>
      </c>
      <c r="K45" s="8">
        <v>0.5</v>
      </c>
    </row>
    <row r="46" spans="1:11" ht="12.75">
      <c r="A46" s="74" t="s">
        <v>275</v>
      </c>
      <c r="B46" s="8" t="s">
        <v>224</v>
      </c>
      <c r="C46" s="8" t="s">
        <v>225</v>
      </c>
      <c r="D46" s="14">
        <f>'[1]910502-1'!G22</f>
        <v>277</v>
      </c>
      <c r="E46" s="14">
        <f>'[1]910502-1'!H22</f>
        <v>680</v>
      </c>
      <c r="F46" s="96">
        <f t="shared" si="0"/>
        <v>957</v>
      </c>
      <c r="G46" s="14"/>
      <c r="H46" s="14"/>
      <c r="I46" s="97">
        <f t="shared" si="1"/>
        <v>0</v>
      </c>
      <c r="J46" s="8"/>
      <c r="K46" s="8"/>
    </row>
    <row r="47" spans="1:11" ht="12.75">
      <c r="A47" s="74" t="s">
        <v>276</v>
      </c>
      <c r="B47" s="8" t="s">
        <v>279</v>
      </c>
      <c r="C47" s="8" t="s">
        <v>280</v>
      </c>
      <c r="D47" s="14">
        <f>'[1]949900-1; 960302-1 '!H19</f>
        <v>0</v>
      </c>
      <c r="E47" s="14"/>
      <c r="F47" s="96">
        <f t="shared" si="0"/>
        <v>0</v>
      </c>
      <c r="G47" s="14"/>
      <c r="H47" s="14"/>
      <c r="I47" s="97">
        <f t="shared" si="1"/>
        <v>0</v>
      </c>
      <c r="J47" s="8"/>
      <c r="K47" s="8"/>
    </row>
    <row r="48" spans="1:11" ht="12.75">
      <c r="A48" s="74" t="s">
        <v>277</v>
      </c>
      <c r="B48" s="8" t="s">
        <v>282</v>
      </c>
      <c r="C48" s="8" t="s">
        <v>280</v>
      </c>
      <c r="D48" s="14"/>
      <c r="E48" s="14"/>
      <c r="F48" s="96">
        <f t="shared" si="0"/>
        <v>0</v>
      </c>
      <c r="G48" s="14">
        <f>'[1]949900-1; 960302-1 '!H35</f>
        <v>0</v>
      </c>
      <c r="H48" s="14"/>
      <c r="I48" s="97">
        <f t="shared" si="1"/>
        <v>0</v>
      </c>
      <c r="J48" s="8"/>
      <c r="K48" s="8"/>
    </row>
    <row r="49" spans="1:11" ht="12.75">
      <c r="A49" s="74" t="s">
        <v>278</v>
      </c>
      <c r="B49" s="8" t="s">
        <v>228</v>
      </c>
      <c r="C49" s="8" t="s">
        <v>229</v>
      </c>
      <c r="D49" s="14">
        <f>'[1]949900-1; 960302-1 '!H55</f>
        <v>89</v>
      </c>
      <c r="E49" s="14"/>
      <c r="F49" s="96">
        <f t="shared" si="0"/>
        <v>89</v>
      </c>
      <c r="G49" s="14">
        <f>'[1]949900-1; 960302-1 '!H65</f>
        <v>30</v>
      </c>
      <c r="H49" s="14"/>
      <c r="I49" s="97">
        <f t="shared" si="1"/>
        <v>30</v>
      </c>
      <c r="J49" s="8"/>
      <c r="K49" s="8"/>
    </row>
    <row r="50" spans="1:11" ht="12.75">
      <c r="A50" s="74" t="s">
        <v>281</v>
      </c>
      <c r="B50" s="8"/>
      <c r="C50" s="8" t="s">
        <v>231</v>
      </c>
      <c r="D50" s="14"/>
      <c r="E50" s="14"/>
      <c r="F50" s="96">
        <f t="shared" si="0"/>
        <v>0</v>
      </c>
      <c r="G50" s="14">
        <f>'[1]Szakf.nélk.pénzf.'!H14</f>
        <v>0</v>
      </c>
      <c r="H50" s="14"/>
      <c r="I50" s="97">
        <f t="shared" si="1"/>
        <v>0</v>
      </c>
      <c r="J50" s="8"/>
      <c r="K50" s="8"/>
    </row>
    <row r="51" ht="12.75">
      <c r="I51" s="98"/>
    </row>
    <row r="52" spans="1:11" ht="15.75">
      <c r="A52" s="121" t="s">
        <v>232</v>
      </c>
      <c r="B52" s="122"/>
      <c r="C52" s="123"/>
      <c r="D52" s="84">
        <f aca="true" t="shared" si="2" ref="D52:I52">SUM(D10:D50)</f>
        <v>32577</v>
      </c>
      <c r="E52" s="84">
        <f t="shared" si="2"/>
        <v>0</v>
      </c>
      <c r="F52" s="84">
        <f t="shared" si="2"/>
        <v>32577</v>
      </c>
      <c r="G52" s="84">
        <f t="shared" si="2"/>
        <v>32577</v>
      </c>
      <c r="H52" s="84">
        <f t="shared" si="2"/>
        <v>0</v>
      </c>
      <c r="I52" s="84">
        <f t="shared" si="2"/>
        <v>32577</v>
      </c>
      <c r="J52" s="93">
        <f>SUM(J10:J49)</f>
        <v>5</v>
      </c>
      <c r="K52" s="93">
        <f>SUM(K10:K49)</f>
        <v>5</v>
      </c>
    </row>
    <row r="54" spans="4:10" ht="12.75">
      <c r="D54" s="124"/>
      <c r="E54" s="124"/>
      <c r="F54" s="124"/>
      <c r="G54" s="124"/>
      <c r="H54" s="124"/>
      <c r="I54" s="124"/>
      <c r="J54" s="124"/>
    </row>
  </sheetData>
  <sheetProtection/>
  <mergeCells count="11">
    <mergeCell ref="A52:C52"/>
    <mergeCell ref="D54:J54"/>
    <mergeCell ref="A3:J3"/>
    <mergeCell ref="A4:J4"/>
    <mergeCell ref="A5:J5"/>
    <mergeCell ref="G6:J6"/>
    <mergeCell ref="A8:A9"/>
    <mergeCell ref="B8:C8"/>
    <mergeCell ref="D8:F8"/>
    <mergeCell ref="G8:I8"/>
    <mergeCell ref="J8:K8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2013-03-22T10:17:01Z</cp:lastPrinted>
  <dcterms:created xsi:type="dcterms:W3CDTF">1997-01-17T14:02:09Z</dcterms:created>
  <dcterms:modified xsi:type="dcterms:W3CDTF">2013-03-25T08:58:05Z</dcterms:modified>
  <cp:category/>
  <cp:version/>
  <cp:contentType/>
  <cp:contentStatus/>
</cp:coreProperties>
</file>